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jayu\Desktop\"/>
    </mc:Choice>
  </mc:AlternateContent>
  <xr:revisionPtr revIDLastSave="0" documentId="13_ncr:1_{57BDC3F9-0DC8-44CB-85B0-40C7F71D83A0}" xr6:coauthVersionLast="47" xr6:coauthVersionMax="47" xr10:uidLastSave="{00000000-0000-0000-0000-000000000000}"/>
  <bookViews>
    <workbookView xWindow="-108" yWindow="-108" windowWidth="30936" windowHeight="16776" tabRatio="576" xr2:uid="{00000000-000D-0000-FFFF-FFFF00000000}"/>
  </bookViews>
  <sheets>
    <sheet name="Plan P&amp;L + trésorerie " sheetId="10" r:id="rId1"/>
  </sheets>
  <definedNames>
    <definedName name="__xlnm.Print_Area" localSheetId="0">'Plan P&amp;L + trésorerie '!$A$1:$AR$111</definedName>
    <definedName name="__xlnm.Print_Titles" localSheetId="0">'Plan P&amp;L + trésorerie '!$A:$A</definedName>
    <definedName name="_xlnm.Print_Titles" localSheetId="0">'Plan P&amp;L + trésorerie '!$A:$A</definedName>
    <definedName name="_xlnm.Print_Area" localSheetId="0">'Plan P&amp;L + trésorerie '!$A$1:$AR$111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6" i="10" l="1"/>
  <c r="C30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E37" i="10"/>
  <c r="F37" i="10"/>
  <c r="G37" i="10"/>
  <c r="H37" i="10"/>
  <c r="I37" i="10"/>
  <c r="J37" i="10"/>
  <c r="K37" i="10"/>
  <c r="L37" i="10"/>
  <c r="M37" i="10"/>
  <c r="N37" i="10"/>
  <c r="O37" i="10"/>
  <c r="D37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E31" i="10"/>
  <c r="F31" i="10"/>
  <c r="G31" i="10"/>
  <c r="H31" i="10"/>
  <c r="I31" i="10"/>
  <c r="J31" i="10"/>
  <c r="K31" i="10"/>
  <c r="L31" i="10"/>
  <c r="M31" i="10"/>
  <c r="N31" i="10"/>
  <c r="O31" i="10"/>
  <c r="D31" i="10"/>
  <c r="D57" i="10"/>
  <c r="E57" i="10"/>
  <c r="F57" i="10"/>
  <c r="G57" i="10"/>
  <c r="H57" i="10"/>
  <c r="I57" i="10"/>
  <c r="J57" i="10"/>
  <c r="K57" i="10"/>
  <c r="D56" i="10"/>
  <c r="E56" i="10"/>
  <c r="F56" i="10"/>
  <c r="G56" i="10"/>
  <c r="H56" i="10"/>
  <c r="I56" i="10"/>
  <c r="J56" i="10"/>
  <c r="K56" i="10"/>
  <c r="O50" i="10" l="1"/>
  <c r="N50" i="10"/>
  <c r="M50" i="10"/>
  <c r="L50" i="10"/>
  <c r="K50" i="10"/>
  <c r="J50" i="10"/>
  <c r="I50" i="10"/>
  <c r="H50" i="10"/>
  <c r="G50" i="10"/>
  <c r="F50" i="10"/>
  <c r="E50" i="10"/>
  <c r="D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D34" i="10" l="1"/>
  <c r="E34" i="10"/>
  <c r="F34" i="10"/>
  <c r="G34" i="10"/>
  <c r="H34" i="10"/>
  <c r="I34" i="10"/>
  <c r="J34" i="10"/>
  <c r="K34" i="10"/>
  <c r="D28" i="10"/>
  <c r="E28" i="10"/>
  <c r="F28" i="10"/>
  <c r="G28" i="10"/>
  <c r="H28" i="10"/>
  <c r="I28" i="10"/>
  <c r="J28" i="10"/>
  <c r="K28" i="10"/>
  <c r="P98" i="10"/>
  <c r="P99" i="10"/>
  <c r="M34" i="10" l="1"/>
  <c r="N34" i="10"/>
  <c r="O34" i="10"/>
  <c r="L34" i="10"/>
  <c r="M28" i="10"/>
  <c r="N28" i="10"/>
  <c r="O28" i="10"/>
  <c r="L28" i="10"/>
  <c r="E53" i="10" l="1"/>
  <c r="F53" i="10"/>
  <c r="G53" i="10"/>
  <c r="H53" i="10"/>
  <c r="I53" i="10"/>
  <c r="J53" i="10"/>
  <c r="K53" i="10"/>
  <c r="L53" i="10"/>
  <c r="M53" i="10"/>
  <c r="N53" i="10"/>
  <c r="O53" i="10"/>
  <c r="D53" i="10"/>
  <c r="AR51" i="10"/>
  <c r="AD51" i="10"/>
  <c r="P51" i="10"/>
  <c r="AQ106" i="10" l="1"/>
  <c r="AP106" i="10"/>
  <c r="AO106" i="10"/>
  <c r="AN106" i="10"/>
  <c r="AM106" i="10"/>
  <c r="AL106" i="10"/>
  <c r="AK106" i="10"/>
  <c r="AJ106" i="10"/>
  <c r="AI106" i="10"/>
  <c r="AH106" i="10"/>
  <c r="AG106" i="10"/>
  <c r="AF106" i="10"/>
  <c r="AC106" i="10"/>
  <c r="AB106" i="10"/>
  <c r="AA106" i="10"/>
  <c r="Z106" i="10"/>
  <c r="Y106" i="10"/>
  <c r="X106" i="10"/>
  <c r="W106" i="10"/>
  <c r="V106" i="10"/>
  <c r="U106" i="10"/>
  <c r="T106" i="10"/>
  <c r="S106" i="10"/>
  <c r="R106" i="10"/>
  <c r="E106" i="10"/>
  <c r="F106" i="10"/>
  <c r="G106" i="10"/>
  <c r="H106" i="10"/>
  <c r="I106" i="10"/>
  <c r="J106" i="10"/>
  <c r="K106" i="10"/>
  <c r="L106" i="10"/>
  <c r="M106" i="10"/>
  <c r="N106" i="10"/>
  <c r="O106" i="10"/>
  <c r="D106" i="10"/>
  <c r="AR67" i="10" l="1"/>
  <c r="AD67" i="10"/>
  <c r="P67" i="10"/>
  <c r="AR66" i="10"/>
  <c r="AD66" i="10"/>
  <c r="P66" i="10"/>
  <c r="AR65" i="10"/>
  <c r="AD65" i="10"/>
  <c r="P65" i="10"/>
  <c r="AJ69" i="10"/>
  <c r="V69" i="10"/>
  <c r="AN69" i="10"/>
  <c r="AF69" i="10"/>
  <c r="I69" i="10"/>
  <c r="E69" i="10"/>
  <c r="AD64" i="10"/>
  <c r="AD63" i="10"/>
  <c r="Z69" i="10"/>
  <c r="R69" i="10"/>
  <c r="P63" i="10"/>
  <c r="AD62" i="10"/>
  <c r="M69" i="10"/>
  <c r="P62" i="10"/>
  <c r="AQ56" i="10"/>
  <c r="AP56" i="10"/>
  <c r="AO56" i="10"/>
  <c r="AN56" i="10"/>
  <c r="AM56" i="10"/>
  <c r="AL56" i="10"/>
  <c r="AK56" i="10"/>
  <c r="AJ56" i="10"/>
  <c r="AI56" i="10"/>
  <c r="AH56" i="10"/>
  <c r="AG56" i="10"/>
  <c r="AF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L56" i="10"/>
  <c r="M56" i="10"/>
  <c r="N56" i="10"/>
  <c r="O56" i="10"/>
  <c r="E59" i="10" l="1"/>
  <c r="V57" i="10"/>
  <c r="D59" i="10"/>
  <c r="Z57" i="10"/>
  <c r="N57" i="10"/>
  <c r="N59" i="10" s="1"/>
  <c r="AN57" i="10"/>
  <c r="F69" i="10"/>
  <c r="AB69" i="10"/>
  <c r="AQ69" i="10"/>
  <c r="P56" i="10"/>
  <c r="AR63" i="10"/>
  <c r="P64" i="10"/>
  <c r="J69" i="10"/>
  <c r="N69" i="10"/>
  <c r="S69" i="10"/>
  <c r="W69" i="10"/>
  <c r="AA69" i="10"/>
  <c r="AG69" i="10"/>
  <c r="AK69" i="10"/>
  <c r="AO69" i="10"/>
  <c r="AF57" i="10"/>
  <c r="AR64" i="10"/>
  <c r="G69" i="10"/>
  <c r="K69" i="10"/>
  <c r="O69" i="10"/>
  <c r="T69" i="10"/>
  <c r="X69" i="10"/>
  <c r="AH69" i="10"/>
  <c r="AL69" i="10"/>
  <c r="AP69" i="10"/>
  <c r="R57" i="10"/>
  <c r="AJ57" i="10"/>
  <c r="H69" i="10"/>
  <c r="L69" i="10"/>
  <c r="U69" i="10"/>
  <c r="Y69" i="10"/>
  <c r="AC69" i="10"/>
  <c r="AI69" i="10"/>
  <c r="AM69" i="10"/>
  <c r="AR62" i="10"/>
  <c r="L57" i="10"/>
  <c r="L59" i="10" s="1"/>
  <c r="S57" i="10"/>
  <c r="W57" i="10"/>
  <c r="AA57" i="10"/>
  <c r="AG57" i="10"/>
  <c r="AK57" i="10"/>
  <c r="AO57" i="10"/>
  <c r="H59" i="10"/>
  <c r="T57" i="10"/>
  <c r="X57" i="10"/>
  <c r="AB57" i="10"/>
  <c r="AH57" i="10"/>
  <c r="AL57" i="10"/>
  <c r="AP57" i="10"/>
  <c r="U57" i="10"/>
  <c r="Y57" i="10"/>
  <c r="AC57" i="10"/>
  <c r="AI57" i="10"/>
  <c r="AM57" i="10"/>
  <c r="AQ57" i="10"/>
  <c r="O57" i="10"/>
  <c r="O59" i="10" s="1"/>
  <c r="K59" i="10"/>
  <c r="G59" i="10"/>
  <c r="J59" i="10"/>
  <c r="F59" i="10"/>
  <c r="M57" i="10"/>
  <c r="M59" i="10" s="1"/>
  <c r="I59" i="10"/>
  <c r="AD56" i="10"/>
  <c r="AR56" i="10"/>
  <c r="AD69" i="10" l="1"/>
  <c r="AR69" i="10"/>
  <c r="P57" i="10"/>
  <c r="AD57" i="10"/>
  <c r="D69" i="10"/>
  <c r="P69" i="10" s="1"/>
  <c r="AR57" i="10"/>
  <c r="P59" i="10"/>
  <c r="AQ50" i="10" l="1"/>
  <c r="AP50" i="10"/>
  <c r="AO50" i="10"/>
  <c r="AN50" i="10"/>
  <c r="AM50" i="10"/>
  <c r="AL50" i="10"/>
  <c r="AL53" i="10" s="1"/>
  <c r="AK50" i="10"/>
  <c r="AJ50" i="10"/>
  <c r="AI50" i="10"/>
  <c r="AI53" i="10" s="1"/>
  <c r="AH50" i="10"/>
  <c r="AG50" i="10"/>
  <c r="AF50" i="10"/>
  <c r="P50" i="10"/>
  <c r="AQ53" i="10"/>
  <c r="AP53" i="10"/>
  <c r="AM53" i="10"/>
  <c r="AH53" i="10"/>
  <c r="AC53" i="10"/>
  <c r="AB53" i="10"/>
  <c r="Y53" i="10"/>
  <c r="X53" i="10"/>
  <c r="U53" i="10"/>
  <c r="T53" i="10"/>
  <c r="P49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E44" i="10"/>
  <c r="F44" i="10"/>
  <c r="G44" i="10"/>
  <c r="H44" i="10"/>
  <c r="I44" i="10"/>
  <c r="J44" i="10"/>
  <c r="K44" i="10"/>
  <c r="L44" i="10"/>
  <c r="M44" i="10"/>
  <c r="N44" i="10"/>
  <c r="O44" i="10"/>
  <c r="D44" i="10"/>
  <c r="AQ43" i="10"/>
  <c r="AQ46" i="10" s="1"/>
  <c r="AP43" i="10"/>
  <c r="AP46" i="10" s="1"/>
  <c r="AO43" i="10"/>
  <c r="AO46" i="10" s="1"/>
  <c r="AN43" i="10"/>
  <c r="AM43" i="10"/>
  <c r="AL43" i="10"/>
  <c r="AK43" i="10"/>
  <c r="AJ43" i="10"/>
  <c r="AJ46" i="10" s="1"/>
  <c r="AI43" i="10"/>
  <c r="AI46" i="10" s="1"/>
  <c r="AH43" i="10"/>
  <c r="AH46" i="10" s="1"/>
  <c r="AG43" i="10"/>
  <c r="AG46" i="10" s="1"/>
  <c r="AF43" i="10"/>
  <c r="AC43" i="10"/>
  <c r="AB43" i="10"/>
  <c r="AA43" i="10"/>
  <c r="Z43" i="10"/>
  <c r="Z46" i="10" s="1"/>
  <c r="Y43" i="10"/>
  <c r="Y46" i="10" s="1"/>
  <c r="X43" i="10"/>
  <c r="X46" i="10" s="1"/>
  <c r="W43" i="10"/>
  <c r="W46" i="10" s="1"/>
  <c r="V43" i="10"/>
  <c r="U43" i="10"/>
  <c r="T43" i="10"/>
  <c r="T46" i="10" s="1"/>
  <c r="S43" i="10"/>
  <c r="R43" i="10"/>
  <c r="R46" i="10" s="1"/>
  <c r="E43" i="10"/>
  <c r="E46" i="10" s="1"/>
  <c r="F43" i="10"/>
  <c r="F46" i="10" s="1"/>
  <c r="G43" i="10"/>
  <c r="G46" i="10" s="1"/>
  <c r="H43" i="10"/>
  <c r="I43" i="10"/>
  <c r="J43" i="10"/>
  <c r="J46" i="10" s="1"/>
  <c r="K43" i="10"/>
  <c r="L43" i="10"/>
  <c r="L46" i="10" s="1"/>
  <c r="M43" i="10"/>
  <c r="M46" i="10" s="1"/>
  <c r="N43" i="10"/>
  <c r="N46" i="10" s="1"/>
  <c r="O43" i="10"/>
  <c r="O46" i="10" s="1"/>
  <c r="D43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E38" i="10"/>
  <c r="F35" i="10"/>
  <c r="G35" i="10"/>
  <c r="H35" i="10"/>
  <c r="I38" i="10"/>
  <c r="J35" i="10"/>
  <c r="K35" i="10"/>
  <c r="L35" i="10"/>
  <c r="M38" i="10"/>
  <c r="N35" i="10"/>
  <c r="O35" i="10"/>
  <c r="D35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F32" i="10"/>
  <c r="G32" i="10"/>
  <c r="H32" i="10"/>
  <c r="L32" i="10"/>
  <c r="N32" i="10"/>
  <c r="O32" i="10"/>
  <c r="T35" i="10" l="1"/>
  <c r="AB35" i="10"/>
  <c r="AL35" i="10"/>
  <c r="U35" i="10"/>
  <c r="AC35" i="10"/>
  <c r="AM35" i="10"/>
  <c r="V35" i="10"/>
  <c r="W35" i="10"/>
  <c r="AG35" i="10"/>
  <c r="AO35" i="10"/>
  <c r="K46" i="10"/>
  <c r="S46" i="10"/>
  <c r="AA46" i="10"/>
  <c r="AK46" i="10"/>
  <c r="X35" i="10"/>
  <c r="AH35" i="10"/>
  <c r="AP35" i="10"/>
  <c r="AB46" i="10"/>
  <c r="AL46" i="10"/>
  <c r="AF35" i="10"/>
  <c r="Y35" i="10"/>
  <c r="AI35" i="10"/>
  <c r="AQ35" i="10"/>
  <c r="AN35" i="10"/>
  <c r="R35" i="10"/>
  <c r="Z35" i="10"/>
  <c r="AJ35" i="10"/>
  <c r="S35" i="10"/>
  <c r="AA35" i="10"/>
  <c r="AK35" i="10"/>
  <c r="I46" i="10"/>
  <c r="AC46" i="10"/>
  <c r="S53" i="10"/>
  <c r="AA53" i="10"/>
  <c r="AK53" i="10"/>
  <c r="W53" i="10"/>
  <c r="AG53" i="10"/>
  <c r="AO53" i="10"/>
  <c r="U46" i="10"/>
  <c r="D46" i="10"/>
  <c r="V46" i="10"/>
  <c r="AF46" i="10"/>
  <c r="AN46" i="10"/>
  <c r="AM46" i="10"/>
  <c r="AR46" i="10" s="1"/>
  <c r="Z32" i="10"/>
  <c r="X32" i="10"/>
  <c r="R32" i="10"/>
  <c r="V32" i="10"/>
  <c r="AF29" i="10"/>
  <c r="AJ32" i="10"/>
  <c r="AN32" i="10"/>
  <c r="W29" i="10"/>
  <c r="AG29" i="10"/>
  <c r="AK32" i="10"/>
  <c r="AO29" i="10"/>
  <c r="R53" i="10"/>
  <c r="V53" i="10"/>
  <c r="Z53" i="10"/>
  <c r="AF53" i="10"/>
  <c r="AJ53" i="10"/>
  <c r="AN53" i="10"/>
  <c r="AR50" i="10"/>
  <c r="Z29" i="10"/>
  <c r="R29" i="10"/>
  <c r="AO30" i="10"/>
  <c r="AA32" i="10"/>
  <c r="AJ29" i="10"/>
  <c r="S30" i="10"/>
  <c r="K32" i="10"/>
  <c r="P44" i="10"/>
  <c r="AD44" i="10"/>
  <c r="AR44" i="10"/>
  <c r="K30" i="10"/>
  <c r="AO32" i="10"/>
  <c r="K29" i="10"/>
  <c r="AA30" i="10"/>
  <c r="S32" i="10"/>
  <c r="AD49" i="10"/>
  <c r="AD50" i="10"/>
  <c r="J29" i="10"/>
  <c r="S29" i="10"/>
  <c r="AA29" i="10"/>
  <c r="AK29" i="10"/>
  <c r="J30" i="10"/>
  <c r="T30" i="10"/>
  <c r="AB30" i="10"/>
  <c r="J32" i="10"/>
  <c r="T32" i="10"/>
  <c r="AB32" i="10"/>
  <c r="O29" i="10"/>
  <c r="G29" i="10"/>
  <c r="V29" i="10"/>
  <c r="AN29" i="10"/>
  <c r="O30" i="10"/>
  <c r="G30" i="10"/>
  <c r="W30" i="10"/>
  <c r="AG30" i="10"/>
  <c r="W32" i="10"/>
  <c r="AG32" i="10"/>
  <c r="N29" i="10"/>
  <c r="F29" i="10"/>
  <c r="N30" i="10"/>
  <c r="F30" i="10"/>
  <c r="X30" i="10"/>
  <c r="AK30" i="10"/>
  <c r="AR49" i="10"/>
  <c r="P43" i="10"/>
  <c r="H46" i="10"/>
  <c r="AD43" i="10"/>
  <c r="AR43" i="10"/>
  <c r="AH32" i="10"/>
  <c r="AH30" i="10"/>
  <c r="AH29" i="10"/>
  <c r="AL29" i="10"/>
  <c r="AL32" i="10"/>
  <c r="AL30" i="10"/>
  <c r="AP30" i="10"/>
  <c r="AP29" i="10"/>
  <c r="AP32" i="10"/>
  <c r="M32" i="10"/>
  <c r="M30" i="10"/>
  <c r="M29" i="10"/>
  <c r="I32" i="10"/>
  <c r="I30" i="10"/>
  <c r="I29" i="10"/>
  <c r="E32" i="10"/>
  <c r="E30" i="10"/>
  <c r="E29" i="10"/>
  <c r="U29" i="10"/>
  <c r="U32" i="10"/>
  <c r="U30" i="10"/>
  <c r="AD28" i="10"/>
  <c r="Y29" i="10"/>
  <c r="Y32" i="10"/>
  <c r="Y30" i="10"/>
  <c r="AC29" i="10"/>
  <c r="AC32" i="10"/>
  <c r="AC30" i="10"/>
  <c r="AR28" i="10"/>
  <c r="T29" i="10"/>
  <c r="X29" i="10"/>
  <c r="AB29" i="10"/>
  <c r="AI30" i="10"/>
  <c r="AM30" i="10"/>
  <c r="AQ30" i="10"/>
  <c r="AI32" i="10"/>
  <c r="AM32" i="10"/>
  <c r="AQ32" i="10"/>
  <c r="P28" i="10"/>
  <c r="D29" i="10"/>
  <c r="L29" i="10"/>
  <c r="H29" i="10"/>
  <c r="AI29" i="10"/>
  <c r="AM29" i="10"/>
  <c r="AQ29" i="10"/>
  <c r="D30" i="10"/>
  <c r="L30" i="10"/>
  <c r="H30" i="10"/>
  <c r="R30" i="10"/>
  <c r="V30" i="10"/>
  <c r="Z30" i="10"/>
  <c r="AF30" i="10"/>
  <c r="AJ30" i="10"/>
  <c r="AN30" i="10"/>
  <c r="D32" i="10"/>
  <c r="AF32" i="10"/>
  <c r="O36" i="10"/>
  <c r="K36" i="10"/>
  <c r="G36" i="10"/>
  <c r="S36" i="10"/>
  <c r="W36" i="10"/>
  <c r="AA36" i="10"/>
  <c r="AG36" i="10"/>
  <c r="AK36" i="10"/>
  <c r="AO36" i="10"/>
  <c r="O38" i="10"/>
  <c r="K38" i="10"/>
  <c r="G38" i="10"/>
  <c r="S38" i="10"/>
  <c r="W38" i="10"/>
  <c r="AA38" i="10"/>
  <c r="AG38" i="10"/>
  <c r="AK38" i="10"/>
  <c r="AO38" i="10"/>
  <c r="N36" i="10"/>
  <c r="J36" i="10"/>
  <c r="F36" i="10"/>
  <c r="T36" i="10"/>
  <c r="X36" i="10"/>
  <c r="AB36" i="10"/>
  <c r="AH36" i="10"/>
  <c r="AL36" i="10"/>
  <c r="AP36" i="10"/>
  <c r="N38" i="10"/>
  <c r="J38" i="10"/>
  <c r="F38" i="10"/>
  <c r="T38" i="10"/>
  <c r="X38" i="10"/>
  <c r="AB38" i="10"/>
  <c r="AH38" i="10"/>
  <c r="AL38" i="10"/>
  <c r="AP38" i="10"/>
  <c r="M36" i="10"/>
  <c r="I36" i="10"/>
  <c r="E36" i="10"/>
  <c r="U36" i="10"/>
  <c r="Y36" i="10"/>
  <c r="AC36" i="10"/>
  <c r="AI36" i="10"/>
  <c r="AM36" i="10"/>
  <c r="AQ36" i="10"/>
  <c r="U38" i="10"/>
  <c r="Y38" i="10"/>
  <c r="AC38" i="10"/>
  <c r="AI38" i="10"/>
  <c r="AM38" i="10"/>
  <c r="AQ38" i="10"/>
  <c r="D36" i="10"/>
  <c r="L36" i="10"/>
  <c r="H36" i="10"/>
  <c r="R36" i="10"/>
  <c r="V36" i="10"/>
  <c r="Z36" i="10"/>
  <c r="AF36" i="10"/>
  <c r="AJ36" i="10"/>
  <c r="AN36" i="10"/>
  <c r="D38" i="10"/>
  <c r="L38" i="10"/>
  <c r="H38" i="10"/>
  <c r="R38" i="10"/>
  <c r="V38" i="10"/>
  <c r="Z38" i="10"/>
  <c r="AF38" i="10"/>
  <c r="AJ38" i="10"/>
  <c r="AN38" i="10"/>
  <c r="M35" i="10"/>
  <c r="I35" i="10"/>
  <c r="E35" i="10"/>
  <c r="P34" i="10"/>
  <c r="AD34" i="10"/>
  <c r="AR34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E16" i="10"/>
  <c r="E18" i="10" s="1"/>
  <c r="E20" i="10" s="1"/>
  <c r="F16" i="10"/>
  <c r="F18" i="10" s="1"/>
  <c r="F20" i="10" s="1"/>
  <c r="G16" i="10"/>
  <c r="G18" i="10" s="1"/>
  <c r="G20" i="10" s="1"/>
  <c r="H16" i="10"/>
  <c r="H18" i="10" s="1"/>
  <c r="H20" i="10" s="1"/>
  <c r="I16" i="10"/>
  <c r="I18" i="10" s="1"/>
  <c r="I20" i="10" s="1"/>
  <c r="J16" i="10"/>
  <c r="J18" i="10" s="1"/>
  <c r="J20" i="10" s="1"/>
  <c r="K16" i="10"/>
  <c r="K18" i="10" s="1"/>
  <c r="K20" i="10" s="1"/>
  <c r="L16" i="10"/>
  <c r="L18" i="10" s="1"/>
  <c r="L20" i="10" s="1"/>
  <c r="M16" i="10"/>
  <c r="M18" i="10" s="1"/>
  <c r="M20" i="10" s="1"/>
  <c r="N16" i="10"/>
  <c r="O16" i="10"/>
  <c r="D16" i="10"/>
  <c r="D18" i="10" s="1"/>
  <c r="D20" i="10" s="1"/>
  <c r="AD46" i="10" l="1"/>
  <c r="P46" i="10"/>
  <c r="AQ40" i="10"/>
  <c r="AH40" i="10"/>
  <c r="Z40" i="10"/>
  <c r="O40" i="10"/>
  <c r="O71" i="10" s="1"/>
  <c r="AL40" i="10"/>
  <c r="AK40" i="10"/>
  <c r="AF40" i="10"/>
  <c r="AM40" i="10"/>
  <c r="AI40" i="10"/>
  <c r="Y40" i="10"/>
  <c r="AG40" i="10"/>
  <c r="X40" i="10"/>
  <c r="AN40" i="10"/>
  <c r="T40" i="10"/>
  <c r="V40" i="10"/>
  <c r="S40" i="10"/>
  <c r="AJ40" i="10"/>
  <c r="R40" i="10"/>
  <c r="AO40" i="10"/>
  <c r="W40" i="10"/>
  <c r="AB40" i="10"/>
  <c r="AC40" i="10"/>
  <c r="U40" i="10"/>
  <c r="AA40" i="10"/>
  <c r="AP40" i="10"/>
  <c r="F40" i="10"/>
  <c r="F71" i="10" s="1"/>
  <c r="H40" i="10"/>
  <c r="H71" i="10" s="1"/>
  <c r="E40" i="10"/>
  <c r="E71" i="10" s="1"/>
  <c r="I40" i="10"/>
  <c r="I71" i="10" s="1"/>
  <c r="M40" i="10"/>
  <c r="M71" i="10" s="1"/>
  <c r="N40" i="10"/>
  <c r="N71" i="10" s="1"/>
  <c r="K40" i="10"/>
  <c r="K71" i="10" s="1"/>
  <c r="K104" i="10" s="1"/>
  <c r="D40" i="10"/>
  <c r="D71" i="10" s="1"/>
  <c r="L40" i="10"/>
  <c r="L71" i="10" s="1"/>
  <c r="G40" i="10"/>
  <c r="G71" i="10" s="1"/>
  <c r="J40" i="10"/>
  <c r="J71" i="10" s="1"/>
  <c r="AR31" i="10"/>
  <c r="AR30" i="10"/>
  <c r="AD29" i="10"/>
  <c r="AD32" i="10"/>
  <c r="P38" i="10"/>
  <c r="AD38" i="10"/>
  <c r="AR32" i="10"/>
  <c r="AR29" i="10"/>
  <c r="P32" i="10"/>
  <c r="P31" i="10"/>
  <c r="P30" i="10"/>
  <c r="AD31" i="10"/>
  <c r="AD30" i="10"/>
  <c r="P29" i="10"/>
  <c r="AR38" i="10"/>
  <c r="P36" i="10"/>
  <c r="AR37" i="10"/>
  <c r="AR36" i="10"/>
  <c r="AR35" i="10"/>
  <c r="AD37" i="10"/>
  <c r="AD36" i="10"/>
  <c r="AD35" i="10"/>
  <c r="P37" i="10"/>
  <c r="P35" i="10"/>
  <c r="E104" i="10" l="1"/>
  <c r="D104" i="10"/>
  <c r="I104" i="10"/>
  <c r="J104" i="10"/>
  <c r="G104" i="10"/>
  <c r="M104" i="10"/>
  <c r="H104" i="10"/>
  <c r="F104" i="10"/>
  <c r="L104" i="10"/>
  <c r="P71" i="10"/>
  <c r="P40" i="10"/>
  <c r="AD40" i="10"/>
  <c r="AR40" i="10"/>
  <c r="AC59" i="10" l="1"/>
  <c r="AC71" i="10" s="1"/>
  <c r="AA59" i="10"/>
  <c r="AA71" i="10" s="1"/>
  <c r="S59" i="10"/>
  <c r="S71" i="10" s="1"/>
  <c r="Z59" i="10"/>
  <c r="Z71" i="10" s="1"/>
  <c r="AF59" i="10"/>
  <c r="AF71" i="10" s="1"/>
  <c r="AM59" i="10"/>
  <c r="AM71" i="10" s="1"/>
  <c r="AQ18" i="10"/>
  <c r="AQ20" i="10" s="1"/>
  <c r="AP18" i="10"/>
  <c r="AP20" i="10" s="1"/>
  <c r="AC18" i="10"/>
  <c r="AG18" i="10"/>
  <c r="AG20" i="10" s="1"/>
  <c r="AH18" i="10"/>
  <c r="AH20" i="10" s="1"/>
  <c r="AI18" i="10"/>
  <c r="AI20" i="10" s="1"/>
  <c r="AJ18" i="10"/>
  <c r="AJ20" i="10" s="1"/>
  <c r="AK18" i="10"/>
  <c r="AK20" i="10" s="1"/>
  <c r="AL18" i="10"/>
  <c r="AL20" i="10" s="1"/>
  <c r="AM18" i="10"/>
  <c r="AN18" i="10"/>
  <c r="AN20" i="10" s="1"/>
  <c r="AO18" i="10"/>
  <c r="AO20" i="10" s="1"/>
  <c r="AB18" i="10"/>
  <c r="AB20" i="10" s="1"/>
  <c r="O18" i="10"/>
  <c r="S18" i="10"/>
  <c r="S20" i="10" s="1"/>
  <c r="T18" i="10"/>
  <c r="T20" i="10" s="1"/>
  <c r="U18" i="10"/>
  <c r="U20" i="10" s="1"/>
  <c r="V18" i="10"/>
  <c r="V20" i="10" s="1"/>
  <c r="W18" i="10"/>
  <c r="W20" i="10" s="1"/>
  <c r="X18" i="10"/>
  <c r="X20" i="10" s="1"/>
  <c r="Y18" i="10"/>
  <c r="Y20" i="10" s="1"/>
  <c r="Z18" i="10"/>
  <c r="AA18" i="10"/>
  <c r="AA20" i="10" s="1"/>
  <c r="P6" i="10"/>
  <c r="AG7" i="10"/>
  <c r="AH7" i="10"/>
  <c r="AI7" i="10"/>
  <c r="AJ7" i="10"/>
  <c r="AK7" i="10"/>
  <c r="AL7" i="10"/>
  <c r="AM7" i="10"/>
  <c r="AN7" i="10"/>
  <c r="AO7" i="10"/>
  <c r="AP7" i="10"/>
  <c r="AQ7" i="10"/>
  <c r="AF7" i="10"/>
  <c r="S7" i="10"/>
  <c r="T7" i="10"/>
  <c r="U7" i="10"/>
  <c r="V7" i="10"/>
  <c r="W7" i="10"/>
  <c r="X7" i="10"/>
  <c r="Y7" i="10"/>
  <c r="Z7" i="10"/>
  <c r="AA7" i="10"/>
  <c r="AB7" i="10"/>
  <c r="AC7" i="10"/>
  <c r="R7" i="10"/>
  <c r="E7" i="10"/>
  <c r="F7" i="10"/>
  <c r="G7" i="10"/>
  <c r="H7" i="10"/>
  <c r="I7" i="10"/>
  <c r="J7" i="10"/>
  <c r="K7" i="10"/>
  <c r="L7" i="10"/>
  <c r="M7" i="10"/>
  <c r="N7" i="10"/>
  <c r="O7" i="10"/>
  <c r="D7" i="10"/>
  <c r="AC20" i="10" l="1"/>
  <c r="AC104" i="10" s="1"/>
  <c r="Z20" i="10"/>
  <c r="Z104" i="10" s="1"/>
  <c r="O20" i="10"/>
  <c r="O104" i="10" s="1"/>
  <c r="AM20" i="10"/>
  <c r="AM104" i="10" s="1"/>
  <c r="AL59" i="10"/>
  <c r="AL71" i="10" s="1"/>
  <c r="AL104" i="10" s="1"/>
  <c r="AQ59" i="10"/>
  <c r="AQ71" i="10" s="1"/>
  <c r="AQ104" i="10" s="1"/>
  <c r="AJ59" i="10"/>
  <c r="AJ71" i="10" s="1"/>
  <c r="AJ104" i="10" s="1"/>
  <c r="AK59" i="10"/>
  <c r="AK71" i="10" s="1"/>
  <c r="AK104" i="10" s="1"/>
  <c r="T59" i="10"/>
  <c r="T71" i="10" s="1"/>
  <c r="T104" i="10" s="1"/>
  <c r="AB59" i="10"/>
  <c r="AB71" i="10" s="1"/>
  <c r="AB104" i="10" s="1"/>
  <c r="Y59" i="10"/>
  <c r="Y71" i="10" s="1"/>
  <c r="Y104" i="10" s="1"/>
  <c r="V59" i="10"/>
  <c r="V71" i="10" s="1"/>
  <c r="R59" i="10"/>
  <c r="AG59" i="10"/>
  <c r="W59" i="10"/>
  <c r="W71" i="10" s="1"/>
  <c r="AH59" i="10"/>
  <c r="AH71" i="10" s="1"/>
  <c r="AH104" i="10" s="1"/>
  <c r="AP59" i="10"/>
  <c r="AP71" i="10" s="1"/>
  <c r="AP104" i="10" s="1"/>
  <c r="X59" i="10"/>
  <c r="X71" i="10" s="1"/>
  <c r="X104" i="10" s="1"/>
  <c r="AI59" i="10"/>
  <c r="AI71" i="10" s="1"/>
  <c r="AI104" i="10" s="1"/>
  <c r="U59" i="10"/>
  <c r="U71" i="10" s="1"/>
  <c r="U104" i="10" s="1"/>
  <c r="AN59" i="10"/>
  <c r="AN71" i="10" s="1"/>
  <c r="AO59" i="10"/>
  <c r="AO71" i="10" s="1"/>
  <c r="AA104" i="10"/>
  <c r="S104" i="10"/>
  <c r="R18" i="10"/>
  <c r="R20" i="10" s="1"/>
  <c r="AD15" i="10"/>
  <c r="N18" i="10"/>
  <c r="N20" i="10" s="1"/>
  <c r="P15" i="10"/>
  <c r="AF18" i="10"/>
  <c r="AF20" i="10" s="1"/>
  <c r="AR15" i="10"/>
  <c r="L9" i="10"/>
  <c r="O9" i="10"/>
  <c r="K9" i="10"/>
  <c r="G9" i="10"/>
  <c r="H9" i="10"/>
  <c r="J9" i="10"/>
  <c r="D9" i="10"/>
  <c r="N9" i="10"/>
  <c r="F9" i="10"/>
  <c r="M9" i="10"/>
  <c r="I9" i="10"/>
  <c r="E9" i="10"/>
  <c r="AB9" i="10"/>
  <c r="AH9" i="10"/>
  <c r="AA9" i="10"/>
  <c r="W9" i="10"/>
  <c r="S9" i="10"/>
  <c r="AO9" i="10"/>
  <c r="AK9" i="10"/>
  <c r="AG9" i="10"/>
  <c r="AM9" i="10"/>
  <c r="X9" i="10"/>
  <c r="AP9" i="10"/>
  <c r="Z9" i="10"/>
  <c r="V9" i="10"/>
  <c r="AN9" i="10"/>
  <c r="AJ9" i="10"/>
  <c r="AC9" i="10"/>
  <c r="Y9" i="10"/>
  <c r="U9" i="10"/>
  <c r="AQ9" i="10"/>
  <c r="AI9" i="10"/>
  <c r="T9" i="10"/>
  <c r="AL9" i="10"/>
  <c r="AD6" i="10"/>
  <c r="R9" i="10"/>
  <c r="AR6" i="10"/>
  <c r="AF9" i="10"/>
  <c r="AN11" i="10" l="1"/>
  <c r="AN102" i="10" s="1"/>
  <c r="AK11" i="10"/>
  <c r="AK102" i="10" s="1"/>
  <c r="AN104" i="10"/>
  <c r="Y11" i="10"/>
  <c r="Y102" i="10" s="1"/>
  <c r="V11" i="10"/>
  <c r="V73" i="10" s="1"/>
  <c r="AM11" i="10"/>
  <c r="AM102" i="10" s="1"/>
  <c r="AO11" i="10"/>
  <c r="AO102" i="10" s="1"/>
  <c r="AH11" i="10"/>
  <c r="AH102" i="10" s="1"/>
  <c r="M11" i="10"/>
  <c r="M102" i="10" s="1"/>
  <c r="J11" i="10"/>
  <c r="J23" i="10" s="1"/>
  <c r="O11" i="10"/>
  <c r="O102" i="10" s="1"/>
  <c r="AL11" i="10"/>
  <c r="AL23" i="10" s="1"/>
  <c r="I11" i="10"/>
  <c r="I23" i="10" s="1"/>
  <c r="K11" i="10"/>
  <c r="K102" i="10" s="1"/>
  <c r="T11" i="10"/>
  <c r="T22" i="10" s="1"/>
  <c r="R102" i="10"/>
  <c r="R11" i="10"/>
  <c r="AI11" i="10"/>
  <c r="AI73" i="10" s="1"/>
  <c r="AC11" i="10"/>
  <c r="AC102" i="10" s="1"/>
  <c r="Z11" i="10"/>
  <c r="Z23" i="10" s="1"/>
  <c r="S11" i="10"/>
  <c r="S22" i="10" s="1"/>
  <c r="AB11" i="10"/>
  <c r="AB102" i="10" s="1"/>
  <c r="F11" i="10"/>
  <c r="F102" i="10" s="1"/>
  <c r="H11" i="10"/>
  <c r="H73" i="10" s="1"/>
  <c r="L11" i="10"/>
  <c r="L73" i="10" s="1"/>
  <c r="AF11" i="10"/>
  <c r="AF102" i="10" s="1"/>
  <c r="U11" i="10"/>
  <c r="U102" i="10" s="1"/>
  <c r="X11" i="10"/>
  <c r="X102" i="10" s="1"/>
  <c r="AA11" i="10"/>
  <c r="AA73" i="10" s="1"/>
  <c r="D11" i="10"/>
  <c r="D73" i="10" s="1"/>
  <c r="D78" i="10" s="1"/>
  <c r="D82" i="10" s="1"/>
  <c r="AQ11" i="10"/>
  <c r="AQ22" i="10" s="1"/>
  <c r="AJ11" i="10"/>
  <c r="AJ102" i="10" s="1"/>
  <c r="AP11" i="10"/>
  <c r="AP23" i="10" s="1"/>
  <c r="AG11" i="10"/>
  <c r="AG23" i="10" s="1"/>
  <c r="W11" i="10"/>
  <c r="W73" i="10" s="1"/>
  <c r="E11" i="10"/>
  <c r="E23" i="10" s="1"/>
  <c r="N11" i="10"/>
  <c r="N102" i="10" s="1"/>
  <c r="G11" i="10"/>
  <c r="G102" i="10" s="1"/>
  <c r="AG71" i="10"/>
  <c r="AR71" i="10" s="1"/>
  <c r="AR59" i="10"/>
  <c r="AO104" i="10"/>
  <c r="V104" i="10"/>
  <c r="W104" i="10"/>
  <c r="R71" i="10"/>
  <c r="AD71" i="10" s="1"/>
  <c r="AD59" i="10"/>
  <c r="U73" i="10"/>
  <c r="AN23" i="10"/>
  <c r="AN73" i="10"/>
  <c r="X23" i="10"/>
  <c r="AK73" i="10"/>
  <c r="M73" i="10"/>
  <c r="M23" i="10"/>
  <c r="AJ23" i="10"/>
  <c r="AH23" i="10"/>
  <c r="H23" i="10"/>
  <c r="AI23" i="10"/>
  <c r="F73" i="10"/>
  <c r="AJ22" i="10"/>
  <c r="U22" i="10"/>
  <c r="AN22" i="10"/>
  <c r="H22" i="10"/>
  <c r="M22" i="10"/>
  <c r="Z22" i="10"/>
  <c r="P18" i="10"/>
  <c r="AR18" i="10"/>
  <c r="AD18" i="10"/>
  <c r="P9" i="10"/>
  <c r="AR9" i="10"/>
  <c r="AD9" i="10"/>
  <c r="D22" i="10" l="1"/>
  <c r="K22" i="10"/>
  <c r="Z73" i="10"/>
  <c r="Z74" i="10" s="1"/>
  <c r="G22" i="10"/>
  <c r="X73" i="10"/>
  <c r="X78" i="10" s="1"/>
  <c r="X82" i="10" s="1"/>
  <c r="E22" i="10"/>
  <c r="AA22" i="10"/>
  <c r="AC73" i="10"/>
  <c r="AC74" i="10" s="1"/>
  <c r="G23" i="10"/>
  <c r="AA102" i="10"/>
  <c r="O73" i="10"/>
  <c r="O78" i="10" s="1"/>
  <c r="O82" i="10" s="1"/>
  <c r="AA23" i="10"/>
  <c r="O23" i="10"/>
  <c r="AJ73" i="10"/>
  <c r="AJ74" i="10" s="1"/>
  <c r="Z102" i="10"/>
  <c r="T23" i="10"/>
  <c r="K73" i="10"/>
  <c r="K74" i="10" s="1"/>
  <c r="S73" i="10"/>
  <c r="S78" i="10" s="1"/>
  <c r="S82" i="10" s="1"/>
  <c r="AG22" i="10"/>
  <c r="K23" i="10"/>
  <c r="G73" i="10"/>
  <c r="G78" i="10" s="1"/>
  <c r="G82" i="10" s="1"/>
  <c r="L102" i="10"/>
  <c r="O22" i="10"/>
  <c r="Y22" i="10"/>
  <c r="L22" i="10"/>
  <c r="Y23" i="10"/>
  <c r="S23" i="10"/>
  <c r="AB23" i="10"/>
  <c r="L23" i="10"/>
  <c r="S102" i="10"/>
  <c r="AG102" i="10"/>
  <c r="X22" i="10"/>
  <c r="Y73" i="10"/>
  <c r="Y78" i="10" s="1"/>
  <c r="Y82" i="10" s="1"/>
  <c r="AQ73" i="10"/>
  <c r="AQ74" i="10" s="1"/>
  <c r="F22" i="10"/>
  <c r="AI22" i="10"/>
  <c r="AH22" i="10"/>
  <c r="F23" i="10"/>
  <c r="AH73" i="10"/>
  <c r="AH78" i="10" s="1"/>
  <c r="AH82" i="10" s="1"/>
  <c r="I73" i="10"/>
  <c r="I74" i="10" s="1"/>
  <c r="U23" i="10"/>
  <c r="E102" i="10"/>
  <c r="AI102" i="10"/>
  <c r="E73" i="10"/>
  <c r="E74" i="10" s="1"/>
  <c r="P11" i="10"/>
  <c r="P102" i="10" s="1"/>
  <c r="AL22" i="10"/>
  <c r="W23" i="10"/>
  <c r="AL73" i="10"/>
  <c r="AL74" i="10" s="1"/>
  <c r="AP73" i="10"/>
  <c r="AP78" i="10" s="1"/>
  <c r="AP82" i="10" s="1"/>
  <c r="J22" i="10"/>
  <c r="J102" i="10"/>
  <c r="AB22" i="10"/>
  <c r="AC22" i="10"/>
  <c r="V22" i="10"/>
  <c r="I22" i="10"/>
  <c r="J73" i="10"/>
  <c r="J74" i="10" s="1"/>
  <c r="AC23" i="10"/>
  <c r="T73" i="10"/>
  <c r="T74" i="10" s="1"/>
  <c r="D23" i="10"/>
  <c r="AB73" i="10"/>
  <c r="AB74" i="10" s="1"/>
  <c r="AQ23" i="10"/>
  <c r="W102" i="10"/>
  <c r="AP102" i="10"/>
  <c r="AQ102" i="10"/>
  <c r="D102" i="10"/>
  <c r="H102" i="10"/>
  <c r="T102" i="10"/>
  <c r="I102" i="10"/>
  <c r="AM22" i="10"/>
  <c r="W22" i="10"/>
  <c r="AP22" i="10"/>
  <c r="AM73" i="10"/>
  <c r="AM74" i="10" s="1"/>
  <c r="AL102" i="10"/>
  <c r="AD11" i="10"/>
  <c r="AD102" i="10" s="1"/>
  <c r="AO23" i="10"/>
  <c r="AM23" i="10"/>
  <c r="AO22" i="10"/>
  <c r="AO73" i="10"/>
  <c r="AO74" i="10" s="1"/>
  <c r="V23" i="10"/>
  <c r="V102" i="10"/>
  <c r="AR11" i="10"/>
  <c r="AR102" i="10" s="1"/>
  <c r="AK22" i="10"/>
  <c r="AK23" i="10"/>
  <c r="AG73" i="10"/>
  <c r="AG74" i="10" s="1"/>
  <c r="AG104" i="10"/>
  <c r="AF73" i="10"/>
  <c r="AF78" i="10" s="1"/>
  <c r="AF82" i="10" s="1"/>
  <c r="AF104" i="10"/>
  <c r="R23" i="10"/>
  <c r="R104" i="10"/>
  <c r="N73" i="10"/>
  <c r="N104" i="10"/>
  <c r="F74" i="10"/>
  <c r="F78" i="10"/>
  <c r="F82" i="10" s="1"/>
  <c r="M74" i="10"/>
  <c r="M78" i="10"/>
  <c r="M82" i="10" s="1"/>
  <c r="X74" i="10"/>
  <c r="U74" i="10"/>
  <c r="U78" i="10"/>
  <c r="U82" i="10" s="1"/>
  <c r="AK74" i="10"/>
  <c r="AK78" i="10"/>
  <c r="AK82" i="10" s="1"/>
  <c r="V74" i="10"/>
  <c r="V78" i="10"/>
  <c r="V82" i="10" s="1"/>
  <c r="L74" i="10"/>
  <c r="L78" i="10"/>
  <c r="L82" i="10" s="1"/>
  <c r="Z78" i="10"/>
  <c r="Z82" i="10" s="1"/>
  <c r="H74" i="10"/>
  <c r="H78" i="10"/>
  <c r="H82" i="10" s="1"/>
  <c r="AA74" i="10"/>
  <c r="AA78" i="10"/>
  <c r="AA82" i="10" s="1"/>
  <c r="W74" i="10"/>
  <c r="W78" i="10"/>
  <c r="W82" i="10" s="1"/>
  <c r="AN74" i="10"/>
  <c r="AN78" i="10"/>
  <c r="AN82" i="10" s="1"/>
  <c r="AI74" i="10"/>
  <c r="AI78" i="10"/>
  <c r="AI82" i="10" s="1"/>
  <c r="N23" i="10"/>
  <c r="AF23" i="10"/>
  <c r="R73" i="10"/>
  <c r="R78" i="10" s="1"/>
  <c r="R82" i="10" s="1"/>
  <c r="D74" i="10"/>
  <c r="AD20" i="10"/>
  <c r="AR20" i="10"/>
  <c r="P20" i="10"/>
  <c r="N22" i="10"/>
  <c r="R22" i="10"/>
  <c r="AF22" i="10"/>
  <c r="AH74" i="10" l="1"/>
  <c r="O74" i="10"/>
  <c r="Y74" i="10"/>
  <c r="G74" i="10"/>
  <c r="AL78" i="10"/>
  <c r="AL82" i="10" s="1"/>
  <c r="S74" i="10"/>
  <c r="K78" i="10"/>
  <c r="K82" i="10" s="1"/>
  <c r="AJ78" i="10"/>
  <c r="AJ82" i="10" s="1"/>
  <c r="AO78" i="10"/>
  <c r="AO82" i="10" s="1"/>
  <c r="T78" i="10"/>
  <c r="T82" i="10" s="1"/>
  <c r="AP74" i="10"/>
  <c r="I78" i="10"/>
  <c r="I82" i="10" s="1"/>
  <c r="AB78" i="10"/>
  <c r="AB82" i="10" s="1"/>
  <c r="AM78" i="10"/>
  <c r="AM82" i="10" s="1"/>
  <c r="J78" i="10"/>
  <c r="J82" i="10" s="1"/>
  <c r="E78" i="10"/>
  <c r="E82" i="10" s="1"/>
  <c r="P73" i="10"/>
  <c r="P74" i="10" s="1"/>
  <c r="AR73" i="10"/>
  <c r="AR74" i="10" s="1"/>
  <c r="AF74" i="10"/>
  <c r="AG78" i="10"/>
  <c r="AG82" i="10" s="1"/>
  <c r="N78" i="10"/>
  <c r="N82" i="10" s="1"/>
  <c r="N74" i="10"/>
  <c r="AD23" i="10"/>
  <c r="AD104" i="10"/>
  <c r="P23" i="10"/>
  <c r="P104" i="10"/>
  <c r="AR23" i="10"/>
  <c r="AR104" i="10"/>
  <c r="R74" i="10"/>
  <c r="AD73" i="10"/>
  <c r="AD22" i="10"/>
  <c r="P22" i="10"/>
  <c r="AR22" i="10"/>
  <c r="D101" i="10"/>
  <c r="P100" i="10"/>
  <c r="P97" i="10"/>
  <c r="O93" i="10"/>
  <c r="O105" i="10" s="1"/>
  <c r="N93" i="10"/>
  <c r="N105" i="10" s="1"/>
  <c r="M93" i="10"/>
  <c r="M105" i="10" s="1"/>
  <c r="L93" i="10"/>
  <c r="L105" i="10" s="1"/>
  <c r="K93" i="10"/>
  <c r="K105" i="10" s="1"/>
  <c r="J93" i="10"/>
  <c r="J105" i="10" s="1"/>
  <c r="I93" i="10"/>
  <c r="I105" i="10" s="1"/>
  <c r="H93" i="10"/>
  <c r="H105" i="10" s="1"/>
  <c r="G93" i="10"/>
  <c r="G105" i="10" s="1"/>
  <c r="F93" i="10"/>
  <c r="F105" i="10" s="1"/>
  <c r="E93" i="10"/>
  <c r="E105" i="10" s="1"/>
  <c r="D93" i="10"/>
  <c r="D105" i="10" s="1"/>
  <c r="P92" i="10"/>
  <c r="P91" i="10"/>
  <c r="P90" i="10"/>
  <c r="P89" i="10"/>
  <c r="P96" i="10" s="1"/>
  <c r="O89" i="10"/>
  <c r="O96" i="10" s="1"/>
  <c r="N89" i="10"/>
  <c r="N96" i="10" s="1"/>
  <c r="M89" i="10"/>
  <c r="M96" i="10" s="1"/>
  <c r="L89" i="10"/>
  <c r="L96" i="10" s="1"/>
  <c r="K89" i="10"/>
  <c r="K96" i="10" s="1"/>
  <c r="J89" i="10"/>
  <c r="J96" i="10" s="1"/>
  <c r="I89" i="10"/>
  <c r="I96" i="10" s="1"/>
  <c r="H89" i="10"/>
  <c r="H96" i="10" s="1"/>
  <c r="G89" i="10"/>
  <c r="G96" i="10" s="1"/>
  <c r="F89" i="10"/>
  <c r="F96" i="10" s="1"/>
  <c r="E89" i="10"/>
  <c r="E96" i="10" s="1"/>
  <c r="D89" i="10"/>
  <c r="D96" i="10" s="1"/>
  <c r="P84" i="10"/>
  <c r="P80" i="10"/>
  <c r="P76" i="10"/>
  <c r="P78" i="10" l="1"/>
  <c r="P82" i="10" s="1"/>
  <c r="P86" i="10" s="1"/>
  <c r="P106" i="10"/>
  <c r="AD74" i="10"/>
  <c r="P101" i="10"/>
  <c r="P93" i="10"/>
  <c r="P105" i="10" s="1"/>
  <c r="AR100" i="10"/>
  <c r="AD100" i="10"/>
  <c r="AR99" i="10"/>
  <c r="AD99" i="10"/>
  <c r="AR98" i="10"/>
  <c r="AD98" i="10"/>
  <c r="AQ93" i="10"/>
  <c r="AQ105" i="10" s="1"/>
  <c r="AP93" i="10"/>
  <c r="AP105" i="10" s="1"/>
  <c r="AO93" i="10"/>
  <c r="AO105" i="10" s="1"/>
  <c r="AN93" i="10"/>
  <c r="AN105" i="10" s="1"/>
  <c r="AM93" i="10"/>
  <c r="AM105" i="10" s="1"/>
  <c r="AL93" i="10"/>
  <c r="AL105" i="10" s="1"/>
  <c r="AK93" i="10"/>
  <c r="AK105" i="10" s="1"/>
  <c r="AJ93" i="10"/>
  <c r="AJ105" i="10" s="1"/>
  <c r="AI93" i="10"/>
  <c r="AI105" i="10" s="1"/>
  <c r="AH93" i="10"/>
  <c r="AH105" i="10" s="1"/>
  <c r="AG93" i="10"/>
  <c r="AG105" i="10" s="1"/>
  <c r="AF93" i="10"/>
  <c r="AF105" i="10" s="1"/>
  <c r="AC93" i="10"/>
  <c r="AC105" i="10" s="1"/>
  <c r="AB93" i="10"/>
  <c r="AB105" i="10" s="1"/>
  <c r="AA93" i="10"/>
  <c r="AA105" i="10" s="1"/>
  <c r="Z93" i="10"/>
  <c r="Z105" i="10" s="1"/>
  <c r="Y93" i="10"/>
  <c r="Y105" i="10" s="1"/>
  <c r="X93" i="10"/>
  <c r="X105" i="10" s="1"/>
  <c r="W93" i="10"/>
  <c r="W105" i="10" s="1"/>
  <c r="V93" i="10"/>
  <c r="V105" i="10" s="1"/>
  <c r="U93" i="10"/>
  <c r="U105" i="10" s="1"/>
  <c r="T93" i="10"/>
  <c r="T105" i="10" s="1"/>
  <c r="S93" i="10"/>
  <c r="S105" i="10" s="1"/>
  <c r="R93" i="10"/>
  <c r="R105" i="10" s="1"/>
  <c r="AR92" i="10"/>
  <c r="AD92" i="10"/>
  <c r="AR91" i="10"/>
  <c r="AD91" i="10"/>
  <c r="AR90" i="10"/>
  <c r="AD90" i="10"/>
  <c r="AR89" i="10"/>
  <c r="AR96" i="10" s="1"/>
  <c r="AQ89" i="10"/>
  <c r="AQ96" i="10" s="1"/>
  <c r="AP89" i="10"/>
  <c r="AP96" i="10" s="1"/>
  <c r="AO89" i="10"/>
  <c r="AO96" i="10" s="1"/>
  <c r="AN89" i="10"/>
  <c r="AN96" i="10" s="1"/>
  <c r="AM89" i="10"/>
  <c r="AM96" i="10" s="1"/>
  <c r="AL89" i="10"/>
  <c r="AL96" i="10" s="1"/>
  <c r="AK89" i="10"/>
  <c r="AK96" i="10" s="1"/>
  <c r="AJ89" i="10"/>
  <c r="AJ96" i="10" s="1"/>
  <c r="AI89" i="10"/>
  <c r="AI96" i="10" s="1"/>
  <c r="AH89" i="10"/>
  <c r="AH96" i="10" s="1"/>
  <c r="AG89" i="10"/>
  <c r="AG96" i="10" s="1"/>
  <c r="AF89" i="10"/>
  <c r="AF96" i="10" s="1"/>
  <c r="AD89" i="10"/>
  <c r="AD96" i="10" s="1"/>
  <c r="AC89" i="10"/>
  <c r="AC96" i="10" s="1"/>
  <c r="AB89" i="10"/>
  <c r="AB96" i="10" s="1"/>
  <c r="AA89" i="10"/>
  <c r="AA96" i="10" s="1"/>
  <c r="Z89" i="10"/>
  <c r="Z96" i="10" s="1"/>
  <c r="Y89" i="10"/>
  <c r="Y96" i="10" s="1"/>
  <c r="X89" i="10"/>
  <c r="X96" i="10" s="1"/>
  <c r="W89" i="10"/>
  <c r="W96" i="10" s="1"/>
  <c r="V89" i="10"/>
  <c r="V96" i="10" s="1"/>
  <c r="U89" i="10"/>
  <c r="U96" i="10" s="1"/>
  <c r="T89" i="10"/>
  <c r="T96" i="10" s="1"/>
  <c r="S89" i="10"/>
  <c r="S96" i="10" s="1"/>
  <c r="R89" i="10"/>
  <c r="R96" i="10" s="1"/>
  <c r="AR84" i="10"/>
  <c r="AD84" i="10"/>
  <c r="AR80" i="10"/>
  <c r="AD80" i="10"/>
  <c r="AR106" i="10" l="1"/>
  <c r="AD106" i="10"/>
  <c r="D103" i="10"/>
  <c r="P103" i="10"/>
  <c r="AR93" i="10"/>
  <c r="AR105" i="10" s="1"/>
  <c r="AD93" i="10"/>
  <c r="AD105" i="10" s="1"/>
  <c r="AD76" i="10" l="1"/>
  <c r="AC78" i="10"/>
  <c r="AC82" i="10" s="1"/>
  <c r="AQ78" i="10"/>
  <c r="AQ82" i="10" s="1"/>
  <c r="AD78" i="10" l="1"/>
  <c r="AD82" i="10" s="1"/>
  <c r="AD86" i="10" s="1"/>
  <c r="AR76" i="10"/>
  <c r="AR78" i="10" l="1"/>
  <c r="AR82" i="10" s="1"/>
  <c r="AR86" i="10" s="1"/>
  <c r="D107" i="10" l="1"/>
  <c r="D109" i="10" s="1"/>
  <c r="E97" i="10" l="1"/>
  <c r="E101" i="10" s="1"/>
  <c r="E103" i="10" s="1"/>
  <c r="D110" i="10"/>
  <c r="J107" i="10"/>
  <c r="G107" i="10"/>
  <c r="I107" i="10"/>
  <c r="H107" i="10"/>
  <c r="M107" i="10"/>
  <c r="N107" i="10"/>
  <c r="L107" i="10"/>
  <c r="P53" i="10"/>
  <c r="E107" i="10" l="1"/>
  <c r="E109" i="10" s="1"/>
  <c r="F107" i="10"/>
  <c r="O107" i="10"/>
  <c r="K107" i="10"/>
  <c r="E110" i="10" l="1"/>
  <c r="F97" i="10"/>
  <c r="F101" i="10" s="1"/>
  <c r="F103" i="10" s="1"/>
  <c r="F109" i="10" s="1"/>
  <c r="P107" i="10"/>
  <c r="P109" i="10" l="1"/>
  <c r="P110" i="10" s="1"/>
  <c r="F110" i="10"/>
  <c r="G97" i="10"/>
  <c r="G101" i="10" s="1"/>
  <c r="G103" i="10" s="1"/>
  <c r="G109" i="10" s="1"/>
  <c r="G110" i="10" l="1"/>
  <c r="H97" i="10"/>
  <c r="H101" i="10" s="1"/>
  <c r="H103" i="10" s="1"/>
  <c r="H109" i="10" s="1"/>
  <c r="H110" i="10" l="1"/>
  <c r="I97" i="10"/>
  <c r="I101" i="10" s="1"/>
  <c r="I103" i="10" s="1"/>
  <c r="I109" i="10" s="1"/>
  <c r="I110" i="10" l="1"/>
  <c r="J97" i="10"/>
  <c r="J101" i="10" s="1"/>
  <c r="J103" i="10" s="1"/>
  <c r="J109" i="10" s="1"/>
  <c r="J110" i="10" l="1"/>
  <c r="K97" i="10"/>
  <c r="K101" i="10" s="1"/>
  <c r="K103" i="10" s="1"/>
  <c r="K109" i="10" s="1"/>
  <c r="K110" i="10" l="1"/>
  <c r="L97" i="10"/>
  <c r="L101" i="10" s="1"/>
  <c r="L103" i="10" s="1"/>
  <c r="L109" i="10" s="1"/>
  <c r="L110" i="10" l="1"/>
  <c r="M97" i="10"/>
  <c r="M101" i="10" s="1"/>
  <c r="M103" i="10" s="1"/>
  <c r="M109" i="10" s="1"/>
  <c r="M110" i="10" l="1"/>
  <c r="N97" i="10"/>
  <c r="N101" i="10" s="1"/>
  <c r="N103" i="10" s="1"/>
  <c r="N109" i="10" s="1"/>
  <c r="N110" i="10" l="1"/>
  <c r="O97" i="10"/>
  <c r="O101" i="10" s="1"/>
  <c r="O103" i="10" s="1"/>
  <c r="W107" i="10"/>
  <c r="AB107" i="10"/>
  <c r="T107" i="10"/>
  <c r="Z107" i="10"/>
  <c r="AA107" i="10"/>
  <c r="AD53" i="10"/>
  <c r="U107" i="10"/>
  <c r="AC107" i="10"/>
  <c r="Y107" i="10"/>
  <c r="O109" i="10" l="1"/>
  <c r="S107" i="10"/>
  <c r="R107" i="10"/>
  <c r="V107" i="10"/>
  <c r="X107" i="10"/>
  <c r="O110" i="10" l="1"/>
  <c r="R97" i="10"/>
  <c r="AD107" i="10"/>
  <c r="AD97" i="10" l="1"/>
  <c r="AD101" i="10" s="1"/>
  <c r="AD103" i="10" s="1"/>
  <c r="AD109" i="10" s="1"/>
  <c r="AD110" i="10" s="1"/>
  <c r="R101" i="10"/>
  <c r="R103" i="10" s="1"/>
  <c r="R109" i="10" s="1"/>
  <c r="R110" i="10" s="1"/>
  <c r="S97" i="10" l="1"/>
  <c r="S101" i="10" s="1"/>
  <c r="S103" i="10" s="1"/>
  <c r="S109" i="10" s="1"/>
  <c r="S110" i="10" s="1"/>
  <c r="T97" i="10" l="1"/>
  <c r="T101" i="10" s="1"/>
  <c r="T103" i="10" s="1"/>
  <c r="T109" i="10" s="1"/>
  <c r="T110" i="10" s="1"/>
  <c r="U97" i="10" l="1"/>
  <c r="U101" i="10" s="1"/>
  <c r="U103" i="10" s="1"/>
  <c r="U109" i="10" s="1"/>
  <c r="U110" i="10" s="1"/>
  <c r="V97" i="10" l="1"/>
  <c r="V101" i="10" s="1"/>
  <c r="V103" i="10" s="1"/>
  <c r="V109" i="10" s="1"/>
  <c r="V110" i="10" s="1"/>
  <c r="W97" i="10" l="1"/>
  <c r="W101" i="10" s="1"/>
  <c r="W103" i="10" s="1"/>
  <c r="W109" i="10" s="1"/>
  <c r="W110" i="10" s="1"/>
  <c r="X97" i="10" l="1"/>
  <c r="X101" i="10" s="1"/>
  <c r="X103" i="10" s="1"/>
  <c r="X109" i="10" s="1"/>
  <c r="X110" i="10" s="1"/>
  <c r="Y97" i="10" l="1"/>
  <c r="Y101" i="10" s="1"/>
  <c r="Y103" i="10" s="1"/>
  <c r="Y109" i="10" s="1"/>
  <c r="Y110" i="10" s="1"/>
  <c r="Z97" i="10" l="1"/>
  <c r="Z101" i="10" s="1"/>
  <c r="Z103" i="10" s="1"/>
  <c r="Z109" i="10" s="1"/>
  <c r="AA97" i="10" s="1"/>
  <c r="AA101" i="10" s="1"/>
  <c r="AA103" i="10" s="1"/>
  <c r="AA109" i="10" l="1"/>
  <c r="AB97" i="10" s="1"/>
  <c r="AB101" i="10" s="1"/>
  <c r="AB103" i="10" s="1"/>
  <c r="Z110" i="10"/>
  <c r="AB109" i="10" l="1"/>
  <c r="AC97" i="10" s="1"/>
  <c r="AC101" i="10" s="1"/>
  <c r="AC103" i="10" s="1"/>
  <c r="AA110" i="10"/>
  <c r="AJ107" i="10"/>
  <c r="AO107" i="10"/>
  <c r="AR53" i="10"/>
  <c r="AN107" i="10"/>
  <c r="AC109" i="10" l="1"/>
  <c r="AF97" i="10" s="1"/>
  <c r="AF101" i="10" s="1"/>
  <c r="AF103" i="10" s="1"/>
  <c r="AB110" i="10"/>
  <c r="AF107" i="10"/>
  <c r="AK107" i="10"/>
  <c r="AG107" i="10"/>
  <c r="AI107" i="10"/>
  <c r="AH107" i="10"/>
  <c r="AQ107" i="10"/>
  <c r="AL107" i="10"/>
  <c r="AP107" i="10"/>
  <c r="AM107" i="10"/>
  <c r="AF109" i="10" l="1"/>
  <c r="AF110" i="10" s="1"/>
  <c r="AR97" i="10"/>
  <c r="AR101" i="10" s="1"/>
  <c r="AR103" i="10" s="1"/>
  <c r="AC110" i="10"/>
  <c r="AR107" i="10"/>
  <c r="AG97" i="10" l="1"/>
  <c r="AG101" i="10" s="1"/>
  <c r="AG103" i="10" s="1"/>
  <c r="AG109" i="10" s="1"/>
  <c r="AH97" i="10" s="1"/>
  <c r="AH101" i="10" s="1"/>
  <c r="AH103" i="10" s="1"/>
  <c r="AH109" i="10" s="1"/>
  <c r="AR109" i="10"/>
  <c r="AR110" i="10" s="1"/>
  <c r="AG110" i="10" l="1"/>
  <c r="AH110" i="10"/>
  <c r="AI97" i="10"/>
  <c r="AI101" i="10" s="1"/>
  <c r="AI103" i="10" s="1"/>
  <c r="AI109" i="10" s="1"/>
  <c r="AI110" i="10" l="1"/>
  <c r="AJ97" i="10"/>
  <c r="AJ101" i="10" s="1"/>
  <c r="AJ103" i="10" s="1"/>
  <c r="AJ109" i="10" s="1"/>
  <c r="AJ110" i="10" l="1"/>
  <c r="AK97" i="10"/>
  <c r="AK101" i="10" s="1"/>
  <c r="AK103" i="10" s="1"/>
  <c r="AK109" i="10" s="1"/>
  <c r="AL97" i="10" l="1"/>
  <c r="AL101" i="10" s="1"/>
  <c r="AL103" i="10" s="1"/>
  <c r="AL109" i="10" s="1"/>
  <c r="AK110" i="10"/>
  <c r="AM97" i="10" l="1"/>
  <c r="AM101" i="10" s="1"/>
  <c r="AM103" i="10" s="1"/>
  <c r="AM109" i="10" s="1"/>
  <c r="AL110" i="10"/>
  <c r="AM110" i="10" l="1"/>
  <c r="AN97" i="10"/>
  <c r="AN101" i="10" s="1"/>
  <c r="AN103" i="10" s="1"/>
  <c r="AN109" i="10" s="1"/>
  <c r="AO97" i="10" l="1"/>
  <c r="AO101" i="10" s="1"/>
  <c r="AO103" i="10" s="1"/>
  <c r="AO109" i="10" s="1"/>
  <c r="AN110" i="10"/>
  <c r="AP97" i="10" l="1"/>
  <c r="AP101" i="10" s="1"/>
  <c r="AP103" i="10" s="1"/>
  <c r="AP109" i="10" s="1"/>
  <c r="AO110" i="10"/>
  <c r="AQ97" i="10" l="1"/>
  <c r="AQ101" i="10" s="1"/>
  <c r="AQ103" i="10" s="1"/>
  <c r="AQ109" i="10" s="1"/>
  <c r="AP110" i="10"/>
  <c r="AQ110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31" authorId="0" shapeId="0" xr:uid="{9A38760B-2C62-4F35-9EA7-0AD1BED580BD}">
      <text>
        <r>
          <rPr>
            <sz val="9"/>
            <color indexed="81"/>
            <rFont val="Tahoma"/>
            <family val="2"/>
          </rPr>
          <t>Montant de coordination: 26'460 CHF par an</t>
        </r>
      </text>
    </comment>
    <comment ref="A37" authorId="0" shapeId="0" xr:uid="{05E3609D-EFA9-4A64-9A20-2E7CB663BC29}">
      <text>
        <r>
          <rPr>
            <sz val="9"/>
            <color indexed="81"/>
            <rFont val="Tahoma"/>
            <family val="2"/>
          </rPr>
          <t>Montant de coordination: 26'460 CHF par an</t>
        </r>
      </text>
    </comment>
  </commentList>
</comments>
</file>

<file path=xl/sharedStrings.xml><?xml version="1.0" encoding="utf-8"?>
<sst xmlns="http://schemas.openxmlformats.org/spreadsheetml/2006/main" count="118" uniqueCount="90">
  <si>
    <t>Jan</t>
  </si>
  <si>
    <t>Feb</t>
  </si>
  <si>
    <t>Mai</t>
  </si>
  <si>
    <t>Sept</t>
  </si>
  <si>
    <t>Nov</t>
  </si>
  <si>
    <t>Charges financières</t>
  </si>
  <si>
    <t>Résultat avant  impôts</t>
  </si>
  <si>
    <t>Impôts</t>
  </si>
  <si>
    <t>Bénéfice net</t>
  </si>
  <si>
    <t>Plan d'investissement</t>
  </si>
  <si>
    <t>Total encaissement</t>
  </si>
  <si>
    <t>Investissements</t>
  </si>
  <si>
    <t>Interêts et impôts</t>
  </si>
  <si>
    <t>Total décaissement</t>
  </si>
  <si>
    <t>Mars</t>
  </si>
  <si>
    <t>Avril</t>
  </si>
  <si>
    <t>Juin</t>
  </si>
  <si>
    <t>Juillet</t>
  </si>
  <si>
    <t>Août</t>
  </si>
  <si>
    <t>Oct</t>
  </si>
  <si>
    <t>Dec</t>
  </si>
  <si>
    <t>Revenus</t>
  </si>
  <si>
    <t>Amortissements</t>
  </si>
  <si>
    <t>Plan de trésorerie et liquidités</t>
  </si>
  <si>
    <t>Liquidités début du mois</t>
  </si>
  <si>
    <t>Liquidités au début</t>
  </si>
  <si>
    <t>Liquidités à la fin du mois</t>
  </si>
  <si>
    <t>Changement des liquidités</t>
  </si>
  <si>
    <t>Variable</t>
  </si>
  <si>
    <t>Compte de résultats</t>
  </si>
  <si>
    <t>Revenus totaux</t>
  </si>
  <si>
    <t>Coûts directs (charges variables)</t>
  </si>
  <si>
    <t>Coûts directs totaux</t>
  </si>
  <si>
    <t>Marge brute (revenus totaux - coûts directs totaux)</t>
  </si>
  <si>
    <t>Coûts fixes (coûts opérationnels)</t>
  </si>
  <si>
    <t>Coûts salaires</t>
  </si>
  <si>
    <t>- Charges sociales (AVS/AI/APG/AC)</t>
  </si>
  <si>
    <t>- Allocations familiales</t>
  </si>
  <si>
    <t>- LPP (2ème plilier)</t>
  </si>
  <si>
    <t>- LAA (assurance accident)</t>
  </si>
  <si>
    <t>- Salaire mensuel employé #2</t>
  </si>
  <si>
    <t>Coûts de salaires totaux</t>
  </si>
  <si>
    <t>Coûts de loyer</t>
  </si>
  <si>
    <t>- Places de parc</t>
  </si>
  <si>
    <t>- Coûts de loyer / bureau (incl. charges)</t>
  </si>
  <si>
    <t>Coûts de marketing</t>
  </si>
  <si>
    <t>Coûts de loyer totaux</t>
  </si>
  <si>
    <t>Coûts de marketing totaux</t>
  </si>
  <si>
    <t>- Publicité et articles publicitaires</t>
  </si>
  <si>
    <t>Coûts de IT</t>
  </si>
  <si>
    <t>- IT et frais de gestion (incl. accès internet / nom de domaine)</t>
  </si>
  <si>
    <t>Autres frais</t>
  </si>
  <si>
    <t>Coûts de IT totaux</t>
  </si>
  <si>
    <t>- Frais de repas et de représentation</t>
  </si>
  <si>
    <t>Autres frais totaux</t>
  </si>
  <si>
    <t>- Logiciels ?</t>
  </si>
  <si>
    <t>- Frais de formation ?</t>
  </si>
  <si>
    <t>- Frais de fiduciaire</t>
  </si>
  <si>
    <t>Coûts fixes totaux</t>
  </si>
  <si>
    <t>Marge brute en % des revenus</t>
  </si>
  <si>
    <t>EBITDA en % des revenus</t>
  </si>
  <si>
    <t>- Informatique</t>
  </si>
  <si>
    <t>- Mobilier</t>
  </si>
  <si>
    <t>- Autres</t>
  </si>
  <si>
    <t>Total investissements</t>
  </si>
  <si>
    <t>Création de la Sàrl (frais de notaire et inscription au RC)</t>
  </si>
  <si>
    <t>Capital initial</t>
  </si>
  <si>
    <t>Autres prêts</t>
  </si>
  <si>
    <t>Chiffre d'affaires</t>
  </si>
  <si>
    <t>Coûts directs et coûts fixes totaux</t>
  </si>
  <si>
    <t>- Foires et exhibitions</t>
  </si>
  <si>
    <t>Entreprise XXX</t>
  </si>
  <si>
    <t>Services de conseil</t>
  </si>
  <si>
    <t>- Nombre de jours facturés par mois</t>
  </si>
  <si>
    <t>- Prix moyen du jour de consultance</t>
  </si>
  <si>
    <t>Revenus des services de conseil</t>
  </si>
  <si>
    <t>- Nombre de jours</t>
  </si>
  <si>
    <t>Prestation externes (par ex. freelancers) ?</t>
  </si>
  <si>
    <t>- Téléphones (2 appareils)</t>
  </si>
  <si>
    <t>- Coût par jour</t>
  </si>
  <si>
    <t>Coût des prestations externes</t>
  </si>
  <si>
    <t>Résultat d'exploitation avant intérêts, impôts et amortissement (EBITDA)</t>
  </si>
  <si>
    <t>Résultat d'exploitation (EBIT)</t>
  </si>
  <si>
    <t>- Frais de transport (avion, train, voiture à 0.75 CHF / km)</t>
  </si>
  <si>
    <t>- Assurance RC et autres assurances</t>
  </si>
  <si>
    <t>- Matériel de présentation, cartes de visite, flyers</t>
  </si>
  <si>
    <t>- Salaire mensuel employé #1 (fondateur)</t>
  </si>
  <si>
    <t>Total 2025</t>
  </si>
  <si>
    <t>Total 2026</t>
  </si>
  <si>
    <t>Total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</si>
</sst>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2"/>
      <color indexed="8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1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1" fillId="0" borderId="0" xfId="2" applyNumberFormat="1" applyFont="1" applyAlignment="1">
      <alignment horizontal="center"/>
    </xf>
    <xf numFmtId="164" fontId="11" fillId="8" borderId="0" xfId="2" applyNumberFormat="1" applyFont="1" applyFill="1" applyAlignment="1">
      <alignment horizontal="center"/>
    </xf>
    <xf numFmtId="0" fontId="13" fillId="0" borderId="0" xfId="2" applyFont="1"/>
    <xf numFmtId="0" fontId="14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3" fillId="0" borderId="2" xfId="2" applyNumberFormat="1" applyFont="1" applyBorder="1"/>
    <xf numFmtId="164" fontId="13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9" fillId="0" borderId="2" xfId="2" applyNumberFormat="1" applyFont="1" applyBorder="1"/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10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3" fillId="0" borderId="12" xfId="3" quotePrefix="1" applyFont="1" applyBorder="1"/>
    <xf numFmtId="0" fontId="4" fillId="0" borderId="12" xfId="2" applyFont="1" applyBorder="1"/>
    <xf numFmtId="0" fontId="12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6" fillId="0" borderId="12" xfId="2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0" fontId="11" fillId="0" borderId="0" xfId="2" applyNumberFormat="1" applyFont="1" applyAlignment="1">
      <alignment horizontal="center"/>
    </xf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81</xdr:row>
      <xdr:rowOff>266700</xdr:rowOff>
    </xdr:from>
    <xdr:to>
      <xdr:col>0</xdr:col>
      <xdr:colOff>2038350</xdr:colOff>
      <xdr:row>83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81</xdr:row>
      <xdr:rowOff>266700</xdr:rowOff>
    </xdr:from>
    <xdr:to>
      <xdr:col>0</xdr:col>
      <xdr:colOff>2038350</xdr:colOff>
      <xdr:row>83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81</xdr:row>
      <xdr:rowOff>266700</xdr:rowOff>
    </xdr:from>
    <xdr:to>
      <xdr:col>0</xdr:col>
      <xdr:colOff>2038350</xdr:colOff>
      <xdr:row>83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92</xdr:row>
      <xdr:rowOff>152400</xdr:rowOff>
    </xdr:from>
    <xdr:to>
      <xdr:col>0</xdr:col>
      <xdr:colOff>2038350</xdr:colOff>
      <xdr:row>94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92</xdr:row>
      <xdr:rowOff>152400</xdr:rowOff>
    </xdr:from>
    <xdr:to>
      <xdr:col>0</xdr:col>
      <xdr:colOff>2038350</xdr:colOff>
      <xdr:row>94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92</xdr:row>
      <xdr:rowOff>152400</xdr:rowOff>
    </xdr:from>
    <xdr:to>
      <xdr:col>0</xdr:col>
      <xdr:colOff>2038350</xdr:colOff>
      <xdr:row>94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11"/>
  <sheetViews>
    <sheetView tabSelected="1" zoomScale="80" zoomScaleNormal="80" workbookViewId="0">
      <pane xSplit="1" ySplit="3" topLeftCell="B4" activePane="bottomRight" state="frozen"/>
      <selection pane="topRight" activeCell="D1" sqref="D1"/>
      <selection pane="bottomLeft" activeCell="A4" sqref="A4"/>
      <selection pane="bottomRight" activeCell="D37" sqref="D37"/>
    </sheetView>
  </sheetViews>
  <sheetFormatPr baseColWidth="10" defaultColWidth="11.44140625" defaultRowHeight="13.2"/>
  <cols>
    <col min="1" max="1" width="85.109375" style="1" bestFit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71</v>
      </c>
    </row>
    <row r="2" spans="1:44" s="4" customFormat="1" ht="19.95" customHeight="1">
      <c r="A2" s="2" t="s">
        <v>29</v>
      </c>
      <c r="C2" s="5" t="s">
        <v>28</v>
      </c>
      <c r="D2" s="79">
        <v>2025</v>
      </c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R2" s="79">
        <v>2026</v>
      </c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F2" s="78">
        <v>2027</v>
      </c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</row>
    <row r="3" spans="1:44" s="4" customFormat="1" ht="19.95" customHeight="1">
      <c r="A3" s="57"/>
      <c r="D3" s="26" t="s">
        <v>0</v>
      </c>
      <c r="E3" s="26" t="s">
        <v>1</v>
      </c>
      <c r="F3" s="26" t="s">
        <v>14</v>
      </c>
      <c r="G3" s="26" t="s">
        <v>15</v>
      </c>
      <c r="H3" s="26" t="s">
        <v>2</v>
      </c>
      <c r="I3" s="26" t="s">
        <v>16</v>
      </c>
      <c r="J3" s="26" t="s">
        <v>17</v>
      </c>
      <c r="K3" s="26" t="s">
        <v>18</v>
      </c>
      <c r="L3" s="26" t="s">
        <v>3</v>
      </c>
      <c r="M3" s="26" t="s">
        <v>19</v>
      </c>
      <c r="N3" s="26" t="s">
        <v>4</v>
      </c>
      <c r="O3" s="26" t="s">
        <v>20</v>
      </c>
      <c r="P3" s="26" t="s">
        <v>87</v>
      </c>
      <c r="R3" s="26" t="s">
        <v>0</v>
      </c>
      <c r="S3" s="26" t="s">
        <v>1</v>
      </c>
      <c r="T3" s="26" t="s">
        <v>14</v>
      </c>
      <c r="U3" s="26" t="s">
        <v>15</v>
      </c>
      <c r="V3" s="26" t="s">
        <v>2</v>
      </c>
      <c r="W3" s="26" t="s">
        <v>16</v>
      </c>
      <c r="X3" s="26" t="s">
        <v>17</v>
      </c>
      <c r="Y3" s="26" t="s">
        <v>18</v>
      </c>
      <c r="Z3" s="26" t="s">
        <v>3</v>
      </c>
      <c r="AA3" s="26" t="s">
        <v>19</v>
      </c>
      <c r="AB3" s="26" t="s">
        <v>4</v>
      </c>
      <c r="AC3" s="26" t="s">
        <v>20</v>
      </c>
      <c r="AD3" s="26" t="s">
        <v>88</v>
      </c>
      <c r="AF3" s="26" t="s">
        <v>0</v>
      </c>
      <c r="AG3" s="26" t="s">
        <v>1</v>
      </c>
      <c r="AH3" s="26" t="s">
        <v>14</v>
      </c>
      <c r="AI3" s="26" t="s">
        <v>15</v>
      </c>
      <c r="AJ3" s="26" t="s">
        <v>2</v>
      </c>
      <c r="AK3" s="26" t="s">
        <v>16</v>
      </c>
      <c r="AL3" s="26" t="s">
        <v>17</v>
      </c>
      <c r="AM3" s="26" t="s">
        <v>18</v>
      </c>
      <c r="AN3" s="26" t="s">
        <v>3</v>
      </c>
      <c r="AO3" s="26" t="s">
        <v>19</v>
      </c>
      <c r="AP3" s="26" t="s">
        <v>4</v>
      </c>
      <c r="AQ3" s="26" t="s">
        <v>20</v>
      </c>
      <c r="AR3" s="26" t="s">
        <v>89</v>
      </c>
    </row>
    <row r="4" spans="1:44" s="4" customFormat="1" ht="19.95" customHeight="1">
      <c r="A4" s="58" t="s">
        <v>21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19.95" customHeight="1">
      <c r="A5" s="59" t="s">
        <v>72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s="6" customFormat="1" ht="19.95" customHeight="1">
      <c r="A6" s="60" t="s">
        <v>73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">
        <f>SUM(D6,E6,F6,G6,H6,I6,J6,K6,L6,M6,N6,O6)</f>
        <v>0</v>
      </c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">
        <f>SUM(R6,S6,T6,U6,V6,W6,X6,Y6,Z6,AA6,AB6,AC6)</f>
        <v>0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">
        <f>SUM(AF6,AG6,AH6,AI6,AJ6,AK6,AL6,AM6,AN6,AO6,AP6,AQ6)</f>
        <v>0</v>
      </c>
    </row>
    <row r="7" spans="1:44" s="6" customFormat="1" ht="19.95" customHeight="1">
      <c r="A7" s="60" t="s">
        <v>74</v>
      </c>
      <c r="C7" s="16">
        <v>1500</v>
      </c>
      <c r="D7" s="17">
        <f>$C$7</f>
        <v>1500</v>
      </c>
      <c r="E7" s="17">
        <f t="shared" ref="E7:O7" si="0">$C$7</f>
        <v>1500</v>
      </c>
      <c r="F7" s="17">
        <f t="shared" si="0"/>
        <v>1500</v>
      </c>
      <c r="G7" s="17">
        <f t="shared" si="0"/>
        <v>1500</v>
      </c>
      <c r="H7" s="17">
        <f t="shared" si="0"/>
        <v>1500</v>
      </c>
      <c r="I7" s="17">
        <f t="shared" si="0"/>
        <v>1500</v>
      </c>
      <c r="J7" s="17">
        <f t="shared" si="0"/>
        <v>1500</v>
      </c>
      <c r="K7" s="17">
        <f t="shared" si="0"/>
        <v>1500</v>
      </c>
      <c r="L7" s="17">
        <f t="shared" si="0"/>
        <v>1500</v>
      </c>
      <c r="M7" s="17">
        <f t="shared" si="0"/>
        <v>1500</v>
      </c>
      <c r="N7" s="17">
        <f t="shared" si="0"/>
        <v>1500</v>
      </c>
      <c r="O7" s="17">
        <f t="shared" si="0"/>
        <v>1500</v>
      </c>
      <c r="P7" s="8"/>
      <c r="R7" s="17">
        <f t="shared" ref="R7:AC7" si="1">$C$7</f>
        <v>1500</v>
      </c>
      <c r="S7" s="17">
        <f t="shared" si="1"/>
        <v>1500</v>
      </c>
      <c r="T7" s="17">
        <f t="shared" si="1"/>
        <v>1500</v>
      </c>
      <c r="U7" s="17">
        <f t="shared" si="1"/>
        <v>1500</v>
      </c>
      <c r="V7" s="17">
        <f t="shared" si="1"/>
        <v>1500</v>
      </c>
      <c r="W7" s="17">
        <f t="shared" si="1"/>
        <v>1500</v>
      </c>
      <c r="X7" s="17">
        <f t="shared" si="1"/>
        <v>1500</v>
      </c>
      <c r="Y7" s="17">
        <f t="shared" si="1"/>
        <v>1500</v>
      </c>
      <c r="Z7" s="17">
        <f t="shared" si="1"/>
        <v>1500</v>
      </c>
      <c r="AA7" s="17">
        <f t="shared" si="1"/>
        <v>1500</v>
      </c>
      <c r="AB7" s="17">
        <f t="shared" si="1"/>
        <v>1500</v>
      </c>
      <c r="AC7" s="17">
        <f t="shared" si="1"/>
        <v>1500</v>
      </c>
      <c r="AD7" s="8"/>
      <c r="AF7" s="17">
        <f t="shared" ref="AF7:AQ7" si="2">$C$7</f>
        <v>1500</v>
      </c>
      <c r="AG7" s="17">
        <f t="shared" si="2"/>
        <v>1500</v>
      </c>
      <c r="AH7" s="17">
        <f t="shared" si="2"/>
        <v>1500</v>
      </c>
      <c r="AI7" s="17">
        <f t="shared" si="2"/>
        <v>1500</v>
      </c>
      <c r="AJ7" s="17">
        <f t="shared" si="2"/>
        <v>1500</v>
      </c>
      <c r="AK7" s="17">
        <f t="shared" si="2"/>
        <v>1500</v>
      </c>
      <c r="AL7" s="17">
        <f t="shared" si="2"/>
        <v>1500</v>
      </c>
      <c r="AM7" s="17">
        <f t="shared" si="2"/>
        <v>1500</v>
      </c>
      <c r="AN7" s="17">
        <f t="shared" si="2"/>
        <v>1500</v>
      </c>
      <c r="AO7" s="17">
        <f t="shared" si="2"/>
        <v>1500</v>
      </c>
      <c r="AP7" s="17">
        <f t="shared" si="2"/>
        <v>1500</v>
      </c>
      <c r="AQ7" s="17">
        <f t="shared" si="2"/>
        <v>1500</v>
      </c>
      <c r="AR7" s="8"/>
    </row>
    <row r="8" spans="1:44" s="6" customFormat="1" ht="10.050000000000001" customHeight="1" thickBot="1">
      <c r="A8" s="60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 thickBot="1">
      <c r="A9" s="61" t="s">
        <v>75</v>
      </c>
      <c r="B9" s="18"/>
      <c r="C9" s="18"/>
      <c r="D9" s="19">
        <f>D6*D7</f>
        <v>0</v>
      </c>
      <c r="E9" s="19">
        <f t="shared" ref="E9:O9" si="3">E6*E7</f>
        <v>0</v>
      </c>
      <c r="F9" s="19">
        <f t="shared" si="3"/>
        <v>0</v>
      </c>
      <c r="G9" s="19">
        <f t="shared" si="3"/>
        <v>0</v>
      </c>
      <c r="H9" s="19">
        <f t="shared" si="3"/>
        <v>0</v>
      </c>
      <c r="I9" s="19">
        <f t="shared" si="3"/>
        <v>0</v>
      </c>
      <c r="J9" s="19">
        <f t="shared" si="3"/>
        <v>0</v>
      </c>
      <c r="K9" s="19">
        <f t="shared" si="3"/>
        <v>0</v>
      </c>
      <c r="L9" s="19">
        <f t="shared" si="3"/>
        <v>0</v>
      </c>
      <c r="M9" s="19">
        <f t="shared" si="3"/>
        <v>0</v>
      </c>
      <c r="N9" s="19">
        <f t="shared" si="3"/>
        <v>0</v>
      </c>
      <c r="O9" s="19">
        <f t="shared" si="3"/>
        <v>0</v>
      </c>
      <c r="P9" s="20">
        <f>SUM(D9:O9)</f>
        <v>0</v>
      </c>
      <c r="Q9" s="40"/>
      <c r="R9" s="19">
        <f>R6*R7</f>
        <v>0</v>
      </c>
      <c r="S9" s="19">
        <f t="shared" ref="S9:AC9" si="4">S6*S7</f>
        <v>0</v>
      </c>
      <c r="T9" s="19">
        <f t="shared" si="4"/>
        <v>0</v>
      </c>
      <c r="U9" s="19">
        <f t="shared" si="4"/>
        <v>0</v>
      </c>
      <c r="V9" s="19">
        <f t="shared" si="4"/>
        <v>0</v>
      </c>
      <c r="W9" s="19">
        <f t="shared" si="4"/>
        <v>0</v>
      </c>
      <c r="X9" s="19">
        <f t="shared" si="4"/>
        <v>0</v>
      </c>
      <c r="Y9" s="19">
        <f t="shared" si="4"/>
        <v>0</v>
      </c>
      <c r="Z9" s="19">
        <f t="shared" si="4"/>
        <v>0</v>
      </c>
      <c r="AA9" s="19">
        <f t="shared" si="4"/>
        <v>0</v>
      </c>
      <c r="AB9" s="19">
        <f t="shared" si="4"/>
        <v>0</v>
      </c>
      <c r="AC9" s="19">
        <f t="shared" si="4"/>
        <v>0</v>
      </c>
      <c r="AD9" s="20">
        <f>SUM(R9:AC9)</f>
        <v>0</v>
      </c>
      <c r="AE9" s="40"/>
      <c r="AF9" s="19">
        <f>AF6*AF7</f>
        <v>0</v>
      </c>
      <c r="AG9" s="19">
        <f t="shared" ref="AG9:AQ9" si="5">AG6*AG7</f>
        <v>0</v>
      </c>
      <c r="AH9" s="19">
        <f t="shared" si="5"/>
        <v>0</v>
      </c>
      <c r="AI9" s="19">
        <f t="shared" si="5"/>
        <v>0</v>
      </c>
      <c r="AJ9" s="19">
        <f t="shared" si="5"/>
        <v>0</v>
      </c>
      <c r="AK9" s="19">
        <f t="shared" si="5"/>
        <v>0</v>
      </c>
      <c r="AL9" s="19">
        <f t="shared" si="5"/>
        <v>0</v>
      </c>
      <c r="AM9" s="19">
        <f t="shared" si="5"/>
        <v>0</v>
      </c>
      <c r="AN9" s="19">
        <f t="shared" si="5"/>
        <v>0</v>
      </c>
      <c r="AO9" s="19">
        <f t="shared" si="5"/>
        <v>0</v>
      </c>
      <c r="AP9" s="19">
        <f t="shared" si="5"/>
        <v>0</v>
      </c>
      <c r="AQ9" s="19">
        <f t="shared" si="5"/>
        <v>0</v>
      </c>
      <c r="AR9" s="20">
        <f>SUM(AF9:AQ9)</f>
        <v>0</v>
      </c>
    </row>
    <row r="10" spans="1:44" s="6" customFormat="1" ht="19.95" customHeight="1" thickBot="1">
      <c r="A10" s="62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</row>
    <row r="11" spans="1:44" s="6" customFormat="1" ht="19.95" customHeight="1" thickBot="1">
      <c r="A11" s="64" t="s">
        <v>30</v>
      </c>
      <c r="B11" s="22"/>
      <c r="C11" s="22"/>
      <c r="D11" s="23">
        <f>D9</f>
        <v>0</v>
      </c>
      <c r="E11" s="23">
        <f t="shared" ref="E11:O11" si="6">E9</f>
        <v>0</v>
      </c>
      <c r="F11" s="23">
        <f t="shared" si="6"/>
        <v>0</v>
      </c>
      <c r="G11" s="23">
        <f t="shared" si="6"/>
        <v>0</v>
      </c>
      <c r="H11" s="23">
        <f t="shared" si="6"/>
        <v>0</v>
      </c>
      <c r="I11" s="23">
        <f t="shared" si="6"/>
        <v>0</v>
      </c>
      <c r="J11" s="23">
        <f t="shared" si="6"/>
        <v>0</v>
      </c>
      <c r="K11" s="23">
        <f t="shared" si="6"/>
        <v>0</v>
      </c>
      <c r="L11" s="23">
        <f t="shared" si="6"/>
        <v>0</v>
      </c>
      <c r="M11" s="23">
        <f t="shared" si="6"/>
        <v>0</v>
      </c>
      <c r="N11" s="23">
        <f t="shared" si="6"/>
        <v>0</v>
      </c>
      <c r="O11" s="23">
        <f t="shared" si="6"/>
        <v>0</v>
      </c>
      <c r="P11" s="20">
        <f>SUM(D11:O11)</f>
        <v>0</v>
      </c>
      <c r="Q11" s="41"/>
      <c r="R11" s="23">
        <f>R9</f>
        <v>0</v>
      </c>
      <c r="S11" s="23">
        <f t="shared" ref="S11:AC11" si="7">S9</f>
        <v>0</v>
      </c>
      <c r="T11" s="23">
        <f t="shared" si="7"/>
        <v>0</v>
      </c>
      <c r="U11" s="23">
        <f t="shared" si="7"/>
        <v>0</v>
      </c>
      <c r="V11" s="23">
        <f t="shared" si="7"/>
        <v>0</v>
      </c>
      <c r="W11" s="23">
        <f t="shared" si="7"/>
        <v>0</v>
      </c>
      <c r="X11" s="23">
        <f t="shared" si="7"/>
        <v>0</v>
      </c>
      <c r="Y11" s="23">
        <f t="shared" si="7"/>
        <v>0</v>
      </c>
      <c r="Z11" s="23">
        <f t="shared" si="7"/>
        <v>0</v>
      </c>
      <c r="AA11" s="23">
        <f t="shared" si="7"/>
        <v>0</v>
      </c>
      <c r="AB11" s="23">
        <f t="shared" si="7"/>
        <v>0</v>
      </c>
      <c r="AC11" s="23">
        <f t="shared" si="7"/>
        <v>0</v>
      </c>
      <c r="AD11" s="20">
        <f>SUM(R11:AC11)</f>
        <v>0</v>
      </c>
      <c r="AE11" s="41"/>
      <c r="AF11" s="23">
        <f>AF9</f>
        <v>0</v>
      </c>
      <c r="AG11" s="23">
        <f t="shared" ref="AG11:AQ11" si="8">AG9</f>
        <v>0</v>
      </c>
      <c r="AH11" s="23">
        <f t="shared" si="8"/>
        <v>0</v>
      </c>
      <c r="AI11" s="23">
        <f t="shared" si="8"/>
        <v>0</v>
      </c>
      <c r="AJ11" s="23">
        <f t="shared" si="8"/>
        <v>0</v>
      </c>
      <c r="AK11" s="23">
        <f t="shared" si="8"/>
        <v>0</v>
      </c>
      <c r="AL11" s="23">
        <f t="shared" si="8"/>
        <v>0</v>
      </c>
      <c r="AM11" s="23">
        <f t="shared" si="8"/>
        <v>0</v>
      </c>
      <c r="AN11" s="23">
        <f t="shared" si="8"/>
        <v>0</v>
      </c>
      <c r="AO11" s="23">
        <f t="shared" si="8"/>
        <v>0</v>
      </c>
      <c r="AP11" s="23">
        <f t="shared" si="8"/>
        <v>0</v>
      </c>
      <c r="AQ11" s="23">
        <f t="shared" si="8"/>
        <v>0</v>
      </c>
      <c r="AR11" s="20">
        <f>SUM(AF11:AQ11)</f>
        <v>0</v>
      </c>
    </row>
    <row r="12" spans="1:44" s="6" customFormat="1" ht="19.95" customHeight="1">
      <c r="A12" s="63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s="6" customFormat="1" ht="19.95" customHeight="1">
      <c r="A13" s="58" t="s">
        <v>31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s="4" customFormat="1" ht="19.95" customHeight="1">
      <c r="A14" s="59" t="s">
        <v>77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</row>
    <row r="15" spans="1:44" s="6" customFormat="1" ht="19.95" customHeight="1">
      <c r="A15" s="60" t="s">
        <v>76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7">
        <f>SUM(D15,E15,F15,G15,H15,I15,J15,K15,L15,M15,N15,O15)</f>
        <v>0</v>
      </c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7">
        <f>SUM(R15,S15,T15,U15,V15,W15,X15,Y15,Z15,AA15,AB15,AC15)</f>
        <v>0</v>
      </c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7">
        <f>SUM(AF15,AG15,AH15,AI15,AJ15,AK15,AL15,AM15,AN15,AO15,AP15,AQ15)</f>
        <v>0</v>
      </c>
    </row>
    <row r="16" spans="1:44" s="6" customFormat="1" ht="19.95" customHeight="1">
      <c r="A16" s="60" t="s">
        <v>79</v>
      </c>
      <c r="C16" s="16">
        <v>200</v>
      </c>
      <c r="D16" s="17">
        <f>$C$16</f>
        <v>200</v>
      </c>
      <c r="E16" s="17">
        <f t="shared" ref="E16:O16" si="9">$C$16</f>
        <v>200</v>
      </c>
      <c r="F16" s="17">
        <f t="shared" si="9"/>
        <v>200</v>
      </c>
      <c r="G16" s="17">
        <f t="shared" si="9"/>
        <v>200</v>
      </c>
      <c r="H16" s="17">
        <f t="shared" si="9"/>
        <v>200</v>
      </c>
      <c r="I16" s="17">
        <f t="shared" si="9"/>
        <v>200</v>
      </c>
      <c r="J16" s="17">
        <f t="shared" si="9"/>
        <v>200</v>
      </c>
      <c r="K16" s="17">
        <f t="shared" si="9"/>
        <v>200</v>
      </c>
      <c r="L16" s="17">
        <f t="shared" si="9"/>
        <v>200</v>
      </c>
      <c r="M16" s="17">
        <f t="shared" si="9"/>
        <v>200</v>
      </c>
      <c r="N16" s="17">
        <f t="shared" si="9"/>
        <v>200</v>
      </c>
      <c r="O16" s="17">
        <f t="shared" si="9"/>
        <v>200</v>
      </c>
      <c r="P16" s="8"/>
      <c r="R16" s="17">
        <f>$C$16</f>
        <v>200</v>
      </c>
      <c r="S16" s="17">
        <f t="shared" ref="S16:AC16" si="10">$C$16</f>
        <v>200</v>
      </c>
      <c r="T16" s="17">
        <f t="shared" si="10"/>
        <v>200</v>
      </c>
      <c r="U16" s="17">
        <f t="shared" si="10"/>
        <v>200</v>
      </c>
      <c r="V16" s="17">
        <f t="shared" si="10"/>
        <v>200</v>
      </c>
      <c r="W16" s="17">
        <f t="shared" si="10"/>
        <v>200</v>
      </c>
      <c r="X16" s="17">
        <f t="shared" si="10"/>
        <v>200</v>
      </c>
      <c r="Y16" s="17">
        <f t="shared" si="10"/>
        <v>200</v>
      </c>
      <c r="Z16" s="17">
        <f t="shared" si="10"/>
        <v>200</v>
      </c>
      <c r="AA16" s="17">
        <f t="shared" si="10"/>
        <v>200</v>
      </c>
      <c r="AB16" s="17">
        <f t="shared" si="10"/>
        <v>200</v>
      </c>
      <c r="AC16" s="17">
        <f t="shared" si="10"/>
        <v>200</v>
      </c>
      <c r="AD16" s="8"/>
      <c r="AF16" s="17">
        <f>$C$16</f>
        <v>200</v>
      </c>
      <c r="AG16" s="17">
        <f t="shared" ref="AG16:AQ16" si="11">$C$16</f>
        <v>200</v>
      </c>
      <c r="AH16" s="17">
        <f t="shared" si="11"/>
        <v>200</v>
      </c>
      <c r="AI16" s="17">
        <f t="shared" si="11"/>
        <v>200</v>
      </c>
      <c r="AJ16" s="17">
        <f t="shared" si="11"/>
        <v>200</v>
      </c>
      <c r="AK16" s="17">
        <f t="shared" si="11"/>
        <v>200</v>
      </c>
      <c r="AL16" s="17">
        <f t="shared" si="11"/>
        <v>200</v>
      </c>
      <c r="AM16" s="17">
        <f t="shared" si="11"/>
        <v>200</v>
      </c>
      <c r="AN16" s="17">
        <f t="shared" si="11"/>
        <v>200</v>
      </c>
      <c r="AO16" s="17">
        <f t="shared" si="11"/>
        <v>200</v>
      </c>
      <c r="AP16" s="17">
        <f t="shared" si="11"/>
        <v>200</v>
      </c>
      <c r="AQ16" s="17">
        <f t="shared" si="11"/>
        <v>200</v>
      </c>
      <c r="AR16" s="8"/>
    </row>
    <row r="17" spans="1:45" s="6" customFormat="1" ht="10.050000000000001" customHeight="1" thickBot="1">
      <c r="A17" s="60"/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8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8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8"/>
    </row>
    <row r="18" spans="1:45" s="6" customFormat="1" ht="19.95" customHeight="1" thickBot="1">
      <c r="A18" s="61" t="s">
        <v>80</v>
      </c>
      <c r="B18" s="18"/>
      <c r="C18" s="18"/>
      <c r="D18" s="19">
        <f>D15*D16</f>
        <v>0</v>
      </c>
      <c r="E18" s="19">
        <f t="shared" ref="E18:O18" si="12">E15*E16</f>
        <v>0</v>
      </c>
      <c r="F18" s="19">
        <f t="shared" si="12"/>
        <v>0</v>
      </c>
      <c r="G18" s="19">
        <f t="shared" si="12"/>
        <v>0</v>
      </c>
      <c r="H18" s="19">
        <f t="shared" si="12"/>
        <v>0</v>
      </c>
      <c r="I18" s="19">
        <f t="shared" si="12"/>
        <v>0</v>
      </c>
      <c r="J18" s="19">
        <f t="shared" si="12"/>
        <v>0</v>
      </c>
      <c r="K18" s="19">
        <f t="shared" si="12"/>
        <v>0</v>
      </c>
      <c r="L18" s="19">
        <f t="shared" si="12"/>
        <v>0</v>
      </c>
      <c r="M18" s="19">
        <f t="shared" si="12"/>
        <v>0</v>
      </c>
      <c r="N18" s="19">
        <f t="shared" si="12"/>
        <v>0</v>
      </c>
      <c r="O18" s="19">
        <f t="shared" si="12"/>
        <v>0</v>
      </c>
      <c r="P18" s="20">
        <f>SUM(D18:O18)</f>
        <v>0</v>
      </c>
      <c r="Q18" s="40"/>
      <c r="R18" s="19">
        <f>R15*R16</f>
        <v>0</v>
      </c>
      <c r="S18" s="19">
        <f t="shared" ref="S18:AC18" si="13">S15*S16</f>
        <v>0</v>
      </c>
      <c r="T18" s="19">
        <f t="shared" si="13"/>
        <v>0</v>
      </c>
      <c r="U18" s="19">
        <f t="shared" si="13"/>
        <v>0</v>
      </c>
      <c r="V18" s="19">
        <f t="shared" si="13"/>
        <v>0</v>
      </c>
      <c r="W18" s="19">
        <f t="shared" si="13"/>
        <v>0</v>
      </c>
      <c r="X18" s="19">
        <f t="shared" si="13"/>
        <v>0</v>
      </c>
      <c r="Y18" s="19">
        <f t="shared" si="13"/>
        <v>0</v>
      </c>
      <c r="Z18" s="19">
        <f t="shared" si="13"/>
        <v>0</v>
      </c>
      <c r="AA18" s="19">
        <f t="shared" si="13"/>
        <v>0</v>
      </c>
      <c r="AB18" s="19">
        <f t="shared" si="13"/>
        <v>0</v>
      </c>
      <c r="AC18" s="19">
        <f t="shared" si="13"/>
        <v>0</v>
      </c>
      <c r="AD18" s="20">
        <f>SUM(R18:AC18)</f>
        <v>0</v>
      </c>
      <c r="AE18" s="40"/>
      <c r="AF18" s="19">
        <f>AF15*AF16</f>
        <v>0</v>
      </c>
      <c r="AG18" s="19">
        <f t="shared" ref="AG18:AQ18" si="14">AG15*AG16</f>
        <v>0</v>
      </c>
      <c r="AH18" s="19">
        <f t="shared" si="14"/>
        <v>0</v>
      </c>
      <c r="AI18" s="19">
        <f t="shared" si="14"/>
        <v>0</v>
      </c>
      <c r="AJ18" s="19">
        <f t="shared" si="14"/>
        <v>0</v>
      </c>
      <c r="AK18" s="19">
        <f t="shared" si="14"/>
        <v>0</v>
      </c>
      <c r="AL18" s="19">
        <f t="shared" si="14"/>
        <v>0</v>
      </c>
      <c r="AM18" s="19">
        <f t="shared" si="14"/>
        <v>0</v>
      </c>
      <c r="AN18" s="19">
        <f t="shared" si="14"/>
        <v>0</v>
      </c>
      <c r="AO18" s="19">
        <f t="shared" si="14"/>
        <v>0</v>
      </c>
      <c r="AP18" s="19">
        <f t="shared" si="14"/>
        <v>0</v>
      </c>
      <c r="AQ18" s="19">
        <f t="shared" si="14"/>
        <v>0</v>
      </c>
      <c r="AR18" s="20">
        <f>SUM(AF18:AQ18)</f>
        <v>0</v>
      </c>
    </row>
    <row r="19" spans="1:45" s="6" customFormat="1" ht="19.95" customHeight="1" thickBot="1">
      <c r="A19" s="63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</row>
    <row r="20" spans="1:45" s="6" customFormat="1" ht="19.95" customHeight="1" thickBot="1">
      <c r="A20" s="64" t="s">
        <v>32</v>
      </c>
      <c r="B20" s="22"/>
      <c r="C20" s="22"/>
      <c r="D20" s="23">
        <f>D18</f>
        <v>0</v>
      </c>
      <c r="E20" s="23">
        <f t="shared" ref="E20:O20" si="15">E18</f>
        <v>0</v>
      </c>
      <c r="F20" s="23">
        <f t="shared" si="15"/>
        <v>0</v>
      </c>
      <c r="G20" s="23">
        <f t="shared" si="15"/>
        <v>0</v>
      </c>
      <c r="H20" s="23">
        <f t="shared" si="15"/>
        <v>0</v>
      </c>
      <c r="I20" s="23">
        <f t="shared" si="15"/>
        <v>0</v>
      </c>
      <c r="J20" s="23">
        <f t="shared" si="15"/>
        <v>0</v>
      </c>
      <c r="K20" s="23">
        <f t="shared" si="15"/>
        <v>0</v>
      </c>
      <c r="L20" s="23">
        <f t="shared" si="15"/>
        <v>0</v>
      </c>
      <c r="M20" s="23">
        <f t="shared" si="15"/>
        <v>0</v>
      </c>
      <c r="N20" s="23">
        <f t="shared" si="15"/>
        <v>0</v>
      </c>
      <c r="O20" s="23">
        <f t="shared" si="15"/>
        <v>0</v>
      </c>
      <c r="P20" s="20">
        <f>SUM(D20:O20)</f>
        <v>0</v>
      </c>
      <c r="Q20" s="41"/>
      <c r="R20" s="23">
        <f>R18</f>
        <v>0</v>
      </c>
      <c r="S20" s="23">
        <f t="shared" ref="S20:AC20" si="16">S18</f>
        <v>0</v>
      </c>
      <c r="T20" s="23">
        <f t="shared" si="16"/>
        <v>0</v>
      </c>
      <c r="U20" s="23">
        <f t="shared" si="16"/>
        <v>0</v>
      </c>
      <c r="V20" s="23">
        <f t="shared" si="16"/>
        <v>0</v>
      </c>
      <c r="W20" s="23">
        <f t="shared" si="16"/>
        <v>0</v>
      </c>
      <c r="X20" s="23">
        <f t="shared" si="16"/>
        <v>0</v>
      </c>
      <c r="Y20" s="23">
        <f t="shared" si="16"/>
        <v>0</v>
      </c>
      <c r="Z20" s="23">
        <f t="shared" si="16"/>
        <v>0</v>
      </c>
      <c r="AA20" s="23">
        <f t="shared" si="16"/>
        <v>0</v>
      </c>
      <c r="AB20" s="23">
        <f t="shared" si="16"/>
        <v>0</v>
      </c>
      <c r="AC20" s="23">
        <f t="shared" si="16"/>
        <v>0</v>
      </c>
      <c r="AD20" s="20">
        <f>SUM(R20:AC20)</f>
        <v>0</v>
      </c>
      <c r="AE20" s="41"/>
      <c r="AF20" s="23">
        <f>AF18</f>
        <v>0</v>
      </c>
      <c r="AG20" s="23">
        <f t="shared" ref="AG20:AQ20" si="17">AG18</f>
        <v>0</v>
      </c>
      <c r="AH20" s="23">
        <f t="shared" si="17"/>
        <v>0</v>
      </c>
      <c r="AI20" s="23">
        <f t="shared" si="17"/>
        <v>0</v>
      </c>
      <c r="AJ20" s="23">
        <f t="shared" si="17"/>
        <v>0</v>
      </c>
      <c r="AK20" s="23">
        <f t="shared" si="17"/>
        <v>0</v>
      </c>
      <c r="AL20" s="23">
        <f t="shared" si="17"/>
        <v>0</v>
      </c>
      <c r="AM20" s="23">
        <f t="shared" si="17"/>
        <v>0</v>
      </c>
      <c r="AN20" s="23">
        <f t="shared" si="17"/>
        <v>0</v>
      </c>
      <c r="AO20" s="23">
        <f t="shared" si="17"/>
        <v>0</v>
      </c>
      <c r="AP20" s="23">
        <f t="shared" si="17"/>
        <v>0</v>
      </c>
      <c r="AQ20" s="23">
        <f t="shared" si="17"/>
        <v>0</v>
      </c>
      <c r="AR20" s="20">
        <f>SUM(AF20:AQ20)</f>
        <v>0</v>
      </c>
    </row>
    <row r="21" spans="1:45" s="6" customFormat="1" ht="10.050000000000001" customHeight="1" thickBot="1">
      <c r="A21" s="60"/>
      <c r="C21" s="1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</row>
    <row r="22" spans="1:45" s="6" customFormat="1" ht="19.95" customHeight="1" thickBot="1">
      <c r="A22" s="64" t="s">
        <v>33</v>
      </c>
      <c r="B22" s="22"/>
      <c r="C22" s="22"/>
      <c r="D22" s="23">
        <f t="shared" ref="D22:O22" si="18">D11-D20</f>
        <v>0</v>
      </c>
      <c r="E22" s="23">
        <f t="shared" si="18"/>
        <v>0</v>
      </c>
      <c r="F22" s="23">
        <f t="shared" si="18"/>
        <v>0</v>
      </c>
      <c r="G22" s="23">
        <f t="shared" si="18"/>
        <v>0</v>
      </c>
      <c r="H22" s="23">
        <f t="shared" si="18"/>
        <v>0</v>
      </c>
      <c r="I22" s="23">
        <f t="shared" si="18"/>
        <v>0</v>
      </c>
      <c r="J22" s="23">
        <f t="shared" si="18"/>
        <v>0</v>
      </c>
      <c r="K22" s="23">
        <f t="shared" si="18"/>
        <v>0</v>
      </c>
      <c r="L22" s="23">
        <f t="shared" si="18"/>
        <v>0</v>
      </c>
      <c r="M22" s="23">
        <f t="shared" si="18"/>
        <v>0</v>
      </c>
      <c r="N22" s="23">
        <f t="shared" si="18"/>
        <v>0</v>
      </c>
      <c r="O22" s="23">
        <f t="shared" si="18"/>
        <v>0</v>
      </c>
      <c r="P22" s="20">
        <f>SUM(D22:O22)</f>
        <v>0</v>
      </c>
      <c r="Q22" s="41"/>
      <c r="R22" s="23">
        <f t="shared" ref="R22:AC22" si="19">R11-R20</f>
        <v>0</v>
      </c>
      <c r="S22" s="23">
        <f t="shared" si="19"/>
        <v>0</v>
      </c>
      <c r="T22" s="23">
        <f t="shared" si="19"/>
        <v>0</v>
      </c>
      <c r="U22" s="23">
        <f t="shared" si="19"/>
        <v>0</v>
      </c>
      <c r="V22" s="23">
        <f t="shared" si="19"/>
        <v>0</v>
      </c>
      <c r="W22" s="23">
        <f t="shared" si="19"/>
        <v>0</v>
      </c>
      <c r="X22" s="23">
        <f t="shared" si="19"/>
        <v>0</v>
      </c>
      <c r="Y22" s="23">
        <f t="shared" si="19"/>
        <v>0</v>
      </c>
      <c r="Z22" s="23">
        <f t="shared" si="19"/>
        <v>0</v>
      </c>
      <c r="AA22" s="23">
        <f t="shared" si="19"/>
        <v>0</v>
      </c>
      <c r="AB22" s="23">
        <f t="shared" si="19"/>
        <v>0</v>
      </c>
      <c r="AC22" s="23">
        <f t="shared" si="19"/>
        <v>0</v>
      </c>
      <c r="AD22" s="20">
        <f>SUM(R22:AC22)</f>
        <v>0</v>
      </c>
      <c r="AE22" s="41"/>
      <c r="AF22" s="23">
        <f t="shared" ref="AF22:AQ22" si="20">AF11-AF20</f>
        <v>0</v>
      </c>
      <c r="AG22" s="23">
        <f t="shared" si="20"/>
        <v>0</v>
      </c>
      <c r="AH22" s="23">
        <f t="shared" si="20"/>
        <v>0</v>
      </c>
      <c r="AI22" s="23">
        <f t="shared" si="20"/>
        <v>0</v>
      </c>
      <c r="AJ22" s="23">
        <f t="shared" si="20"/>
        <v>0</v>
      </c>
      <c r="AK22" s="23">
        <f t="shared" si="20"/>
        <v>0</v>
      </c>
      <c r="AL22" s="23">
        <f t="shared" si="20"/>
        <v>0</v>
      </c>
      <c r="AM22" s="23">
        <f t="shared" si="20"/>
        <v>0</v>
      </c>
      <c r="AN22" s="23">
        <f t="shared" si="20"/>
        <v>0</v>
      </c>
      <c r="AO22" s="23">
        <f t="shared" si="20"/>
        <v>0</v>
      </c>
      <c r="AP22" s="23">
        <f t="shared" si="20"/>
        <v>0</v>
      </c>
      <c r="AQ22" s="23">
        <f t="shared" si="20"/>
        <v>0</v>
      </c>
      <c r="AR22" s="20">
        <f>SUM(AF22:AQ22)</f>
        <v>0</v>
      </c>
    </row>
    <row r="23" spans="1:45" s="29" customFormat="1" ht="19.95" customHeight="1">
      <c r="A23" s="65" t="s">
        <v>59</v>
      </c>
      <c r="D23" s="35" t="e">
        <f t="shared" ref="D23:P23" si="21">(D11-D20)/D11</f>
        <v>#DIV/0!</v>
      </c>
      <c r="E23" s="35" t="e">
        <f t="shared" si="21"/>
        <v>#DIV/0!</v>
      </c>
      <c r="F23" s="35" t="e">
        <f t="shared" si="21"/>
        <v>#DIV/0!</v>
      </c>
      <c r="G23" s="35" t="e">
        <f t="shared" si="21"/>
        <v>#DIV/0!</v>
      </c>
      <c r="H23" s="35" t="e">
        <f t="shared" si="21"/>
        <v>#DIV/0!</v>
      </c>
      <c r="I23" s="35" t="e">
        <f t="shared" si="21"/>
        <v>#DIV/0!</v>
      </c>
      <c r="J23" s="35" t="e">
        <f t="shared" si="21"/>
        <v>#DIV/0!</v>
      </c>
      <c r="K23" s="35" t="e">
        <f t="shared" si="21"/>
        <v>#DIV/0!</v>
      </c>
      <c r="L23" s="35" t="e">
        <f t="shared" si="21"/>
        <v>#DIV/0!</v>
      </c>
      <c r="M23" s="35" t="e">
        <f t="shared" si="21"/>
        <v>#DIV/0!</v>
      </c>
      <c r="N23" s="35" t="e">
        <f t="shared" si="21"/>
        <v>#DIV/0!</v>
      </c>
      <c r="O23" s="35" t="e">
        <f t="shared" si="21"/>
        <v>#DIV/0!</v>
      </c>
      <c r="P23" s="35" t="e">
        <f t="shared" si="21"/>
        <v>#DIV/0!</v>
      </c>
      <c r="Q23" s="36"/>
      <c r="R23" s="35" t="e">
        <f t="shared" ref="R23:AD23" si="22">(R11-R20)/R11</f>
        <v>#DIV/0!</v>
      </c>
      <c r="S23" s="35" t="e">
        <f t="shared" si="22"/>
        <v>#DIV/0!</v>
      </c>
      <c r="T23" s="35" t="e">
        <f t="shared" si="22"/>
        <v>#DIV/0!</v>
      </c>
      <c r="U23" s="35" t="e">
        <f t="shared" si="22"/>
        <v>#DIV/0!</v>
      </c>
      <c r="V23" s="35" t="e">
        <f t="shared" si="22"/>
        <v>#DIV/0!</v>
      </c>
      <c r="W23" s="35" t="e">
        <f t="shared" si="22"/>
        <v>#DIV/0!</v>
      </c>
      <c r="X23" s="35" t="e">
        <f t="shared" si="22"/>
        <v>#DIV/0!</v>
      </c>
      <c r="Y23" s="35" t="e">
        <f t="shared" si="22"/>
        <v>#DIV/0!</v>
      </c>
      <c r="Z23" s="35" t="e">
        <f t="shared" si="22"/>
        <v>#DIV/0!</v>
      </c>
      <c r="AA23" s="35" t="e">
        <f t="shared" si="22"/>
        <v>#DIV/0!</v>
      </c>
      <c r="AB23" s="35" t="e">
        <f t="shared" si="22"/>
        <v>#DIV/0!</v>
      </c>
      <c r="AC23" s="35" t="e">
        <f t="shared" si="22"/>
        <v>#DIV/0!</v>
      </c>
      <c r="AD23" s="35" t="e">
        <f t="shared" si="22"/>
        <v>#DIV/0!</v>
      </c>
      <c r="AE23" s="36"/>
      <c r="AF23" s="35" t="e">
        <f t="shared" ref="AF23:AR23" si="23">(AF11-AF20)/AF11</f>
        <v>#DIV/0!</v>
      </c>
      <c r="AG23" s="35" t="e">
        <f t="shared" si="23"/>
        <v>#DIV/0!</v>
      </c>
      <c r="AH23" s="35" t="e">
        <f t="shared" si="23"/>
        <v>#DIV/0!</v>
      </c>
      <c r="AI23" s="35" t="e">
        <f t="shared" si="23"/>
        <v>#DIV/0!</v>
      </c>
      <c r="AJ23" s="35" t="e">
        <f t="shared" si="23"/>
        <v>#DIV/0!</v>
      </c>
      <c r="AK23" s="35" t="e">
        <f t="shared" si="23"/>
        <v>#DIV/0!</v>
      </c>
      <c r="AL23" s="35" t="e">
        <f t="shared" si="23"/>
        <v>#DIV/0!</v>
      </c>
      <c r="AM23" s="35" t="e">
        <f t="shared" si="23"/>
        <v>#DIV/0!</v>
      </c>
      <c r="AN23" s="35" t="e">
        <f t="shared" si="23"/>
        <v>#DIV/0!</v>
      </c>
      <c r="AO23" s="35" t="e">
        <f t="shared" si="23"/>
        <v>#DIV/0!</v>
      </c>
      <c r="AP23" s="35" t="e">
        <f t="shared" si="23"/>
        <v>#DIV/0!</v>
      </c>
      <c r="AQ23" s="35" t="e">
        <f t="shared" si="23"/>
        <v>#DIV/0!</v>
      </c>
      <c r="AR23" s="35" t="e">
        <f t="shared" si="23"/>
        <v>#DIV/0!</v>
      </c>
      <c r="AS23" s="30"/>
    </row>
    <row r="24" spans="1:45" s="9" customFormat="1" ht="19.95" customHeight="1">
      <c r="A24" s="6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</row>
    <row r="25" spans="1:45" s="9" customFormat="1" ht="19.95" customHeight="1">
      <c r="A25" s="58" t="s">
        <v>34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</row>
    <row r="26" spans="1:45" s="9" customFormat="1" ht="19.95" customHeight="1">
      <c r="A26" s="66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</row>
    <row r="27" spans="1:45" s="9" customFormat="1" ht="19.95" customHeight="1">
      <c r="A27" s="67" t="s">
        <v>35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</row>
    <row r="28" spans="1:45" s="9" customFormat="1" ht="19.95" customHeight="1">
      <c r="A28" s="68" t="s">
        <v>86</v>
      </c>
      <c r="C28" s="16">
        <v>5000</v>
      </c>
      <c r="D28" s="21">
        <f t="shared" ref="D28:K28" si="24">$C$28</f>
        <v>5000</v>
      </c>
      <c r="E28" s="21">
        <f t="shared" si="24"/>
        <v>5000</v>
      </c>
      <c r="F28" s="21">
        <f t="shared" si="24"/>
        <v>5000</v>
      </c>
      <c r="G28" s="21">
        <f t="shared" si="24"/>
        <v>5000</v>
      </c>
      <c r="H28" s="21">
        <f t="shared" si="24"/>
        <v>5000</v>
      </c>
      <c r="I28" s="21">
        <f t="shared" si="24"/>
        <v>5000</v>
      </c>
      <c r="J28" s="21">
        <f t="shared" si="24"/>
        <v>5000</v>
      </c>
      <c r="K28" s="21">
        <f t="shared" si="24"/>
        <v>5000</v>
      </c>
      <c r="L28" s="21">
        <f>$C$28</f>
        <v>5000</v>
      </c>
      <c r="M28" s="21">
        <f t="shared" ref="M28:O28" si="25">$C$28</f>
        <v>5000</v>
      </c>
      <c r="N28" s="21">
        <f t="shared" si="25"/>
        <v>5000</v>
      </c>
      <c r="O28" s="21">
        <f t="shared" si="25"/>
        <v>5000</v>
      </c>
      <c r="P28" s="7">
        <f>SUM(D28,E28,F28,G28,H28,I28,J28,K28,L28,M28,N28,O28)</f>
        <v>60000</v>
      </c>
      <c r="Q28" s="4"/>
      <c r="R28" s="21">
        <f>$C$28</f>
        <v>5000</v>
      </c>
      <c r="S28" s="21">
        <f t="shared" ref="S28:AC28" si="26">$C$28</f>
        <v>5000</v>
      </c>
      <c r="T28" s="21">
        <f t="shared" si="26"/>
        <v>5000</v>
      </c>
      <c r="U28" s="21">
        <f t="shared" si="26"/>
        <v>5000</v>
      </c>
      <c r="V28" s="21">
        <f t="shared" si="26"/>
        <v>5000</v>
      </c>
      <c r="W28" s="21">
        <f t="shared" si="26"/>
        <v>5000</v>
      </c>
      <c r="X28" s="21">
        <f t="shared" si="26"/>
        <v>5000</v>
      </c>
      <c r="Y28" s="21">
        <f t="shared" si="26"/>
        <v>5000</v>
      </c>
      <c r="Z28" s="21">
        <f t="shared" si="26"/>
        <v>5000</v>
      </c>
      <c r="AA28" s="21">
        <f t="shared" si="26"/>
        <v>5000</v>
      </c>
      <c r="AB28" s="21">
        <f t="shared" si="26"/>
        <v>5000</v>
      </c>
      <c r="AC28" s="21">
        <f t="shared" si="26"/>
        <v>5000</v>
      </c>
      <c r="AD28" s="7">
        <f>SUM(R28,S28,T28,U28,V28,W28,X28,Y28,Z28,AA28,AB28,AC28)</f>
        <v>60000</v>
      </c>
      <c r="AE28" s="4"/>
      <c r="AF28" s="21">
        <f>$C$28</f>
        <v>5000</v>
      </c>
      <c r="AG28" s="21">
        <f t="shared" ref="AG28:AQ28" si="27">$C$28</f>
        <v>5000</v>
      </c>
      <c r="AH28" s="21">
        <f t="shared" si="27"/>
        <v>5000</v>
      </c>
      <c r="AI28" s="21">
        <f t="shared" si="27"/>
        <v>5000</v>
      </c>
      <c r="AJ28" s="21">
        <f t="shared" si="27"/>
        <v>5000</v>
      </c>
      <c r="AK28" s="21">
        <f t="shared" si="27"/>
        <v>5000</v>
      </c>
      <c r="AL28" s="21">
        <f t="shared" si="27"/>
        <v>5000</v>
      </c>
      <c r="AM28" s="21">
        <f t="shared" si="27"/>
        <v>5000</v>
      </c>
      <c r="AN28" s="21">
        <f t="shared" si="27"/>
        <v>5000</v>
      </c>
      <c r="AO28" s="21">
        <f t="shared" si="27"/>
        <v>5000</v>
      </c>
      <c r="AP28" s="21">
        <f t="shared" si="27"/>
        <v>5000</v>
      </c>
      <c r="AQ28" s="21">
        <f t="shared" si="27"/>
        <v>5000</v>
      </c>
      <c r="AR28" s="7">
        <f>SUM(AF28,AG28,AH28,AI28,AJ28,AK28,AL28,AM28,AN28,AO28,AP28,AQ28)</f>
        <v>60000</v>
      </c>
    </row>
    <row r="29" spans="1:45" s="4" customFormat="1" ht="19.95" customHeight="1">
      <c r="A29" s="68" t="s">
        <v>36</v>
      </c>
      <c r="C29" s="27">
        <v>6.4000000000000001E-2</v>
      </c>
      <c r="D29" s="21">
        <f>$C$29*D28</f>
        <v>320</v>
      </c>
      <c r="E29" s="21">
        <f t="shared" ref="E29:O29" si="28">$C$29*E28</f>
        <v>320</v>
      </c>
      <c r="F29" s="21">
        <f t="shared" si="28"/>
        <v>320</v>
      </c>
      <c r="G29" s="21">
        <f t="shared" si="28"/>
        <v>320</v>
      </c>
      <c r="H29" s="21">
        <f t="shared" si="28"/>
        <v>320</v>
      </c>
      <c r="I29" s="21">
        <f t="shared" si="28"/>
        <v>320</v>
      </c>
      <c r="J29" s="21">
        <f t="shared" si="28"/>
        <v>320</v>
      </c>
      <c r="K29" s="21">
        <f t="shared" si="28"/>
        <v>320</v>
      </c>
      <c r="L29" s="21">
        <f t="shared" si="28"/>
        <v>320</v>
      </c>
      <c r="M29" s="21">
        <f t="shared" si="28"/>
        <v>320</v>
      </c>
      <c r="N29" s="21">
        <f t="shared" si="28"/>
        <v>320</v>
      </c>
      <c r="O29" s="21">
        <f t="shared" si="28"/>
        <v>320</v>
      </c>
      <c r="P29" s="7">
        <f>SUM(D29,E29,F29,G29,H29,I29,J29,K29,L29,M29,N29,O29)</f>
        <v>3840</v>
      </c>
      <c r="R29" s="21">
        <f>$C$29*R28</f>
        <v>320</v>
      </c>
      <c r="S29" s="21">
        <f t="shared" ref="S29" si="29">$C$29*S28</f>
        <v>320</v>
      </c>
      <c r="T29" s="21">
        <f t="shared" ref="T29" si="30">$C$29*T28</f>
        <v>320</v>
      </c>
      <c r="U29" s="21">
        <f t="shared" ref="U29" si="31">$C$29*U28</f>
        <v>320</v>
      </c>
      <c r="V29" s="21">
        <f t="shared" ref="V29" si="32">$C$29*V28</f>
        <v>320</v>
      </c>
      <c r="W29" s="21">
        <f t="shared" ref="W29" si="33">$C$29*W28</f>
        <v>320</v>
      </c>
      <c r="X29" s="21">
        <f t="shared" ref="X29" si="34">$C$29*X28</f>
        <v>320</v>
      </c>
      <c r="Y29" s="21">
        <f t="shared" ref="Y29" si="35">$C$29*Y28</f>
        <v>320</v>
      </c>
      <c r="Z29" s="21">
        <f t="shared" ref="Z29" si="36">$C$29*Z28</f>
        <v>320</v>
      </c>
      <c r="AA29" s="21">
        <f t="shared" ref="AA29" si="37">$C$29*AA28</f>
        <v>320</v>
      </c>
      <c r="AB29" s="21">
        <f t="shared" ref="AB29" si="38">$C$29*AB28</f>
        <v>320</v>
      </c>
      <c r="AC29" s="21">
        <f t="shared" ref="AC29" si="39">$C$29*AC28</f>
        <v>320</v>
      </c>
      <c r="AD29" s="7">
        <f>SUM(R29,S29,T29,U29,V29,W29,X29,Y29,Z29,AA29,AB29,AC29)</f>
        <v>3840</v>
      </c>
      <c r="AF29" s="21">
        <f>$C$29*AF28</f>
        <v>320</v>
      </c>
      <c r="AG29" s="21">
        <f t="shared" ref="AG29" si="40">$C$29*AG28</f>
        <v>320</v>
      </c>
      <c r="AH29" s="21">
        <f t="shared" ref="AH29" si="41">$C$29*AH28</f>
        <v>320</v>
      </c>
      <c r="AI29" s="21">
        <f t="shared" ref="AI29" si="42">$C$29*AI28</f>
        <v>320</v>
      </c>
      <c r="AJ29" s="21">
        <f t="shared" ref="AJ29" si="43">$C$29*AJ28</f>
        <v>320</v>
      </c>
      <c r="AK29" s="21">
        <f t="shared" ref="AK29" si="44">$C$29*AK28</f>
        <v>320</v>
      </c>
      <c r="AL29" s="21">
        <f t="shared" ref="AL29" si="45">$C$29*AL28</f>
        <v>320</v>
      </c>
      <c r="AM29" s="21">
        <f t="shared" ref="AM29" si="46">$C$29*AM28</f>
        <v>320</v>
      </c>
      <c r="AN29" s="21">
        <f t="shared" ref="AN29" si="47">$C$29*AN28</f>
        <v>320</v>
      </c>
      <c r="AO29" s="21">
        <f t="shared" ref="AO29" si="48">$C$29*AO28</f>
        <v>320</v>
      </c>
      <c r="AP29" s="21">
        <f t="shared" ref="AP29" si="49">$C$29*AP28</f>
        <v>320</v>
      </c>
      <c r="AQ29" s="21">
        <f t="shared" ref="AQ29" si="50">$C$29*AQ28</f>
        <v>320</v>
      </c>
      <c r="AR29" s="7">
        <f>SUM(AF29,AG29,AH29,AI29,AJ29,AK29,AL29,AM29,AN29,AO29,AP29,AQ29)</f>
        <v>3840</v>
      </c>
    </row>
    <row r="30" spans="1:45" s="4" customFormat="1" ht="19.95" customHeight="1">
      <c r="A30" s="68" t="s">
        <v>37</v>
      </c>
      <c r="C30" s="77">
        <f>2.48%+0.04%+0.04%</f>
        <v>2.5600000000000001E-2</v>
      </c>
      <c r="D30" s="21">
        <f>$C$30*D28</f>
        <v>128</v>
      </c>
      <c r="E30" s="21">
        <f t="shared" ref="E30:O30" si="51">$C$30*E28</f>
        <v>128</v>
      </c>
      <c r="F30" s="21">
        <f t="shared" si="51"/>
        <v>128</v>
      </c>
      <c r="G30" s="21">
        <f t="shared" si="51"/>
        <v>128</v>
      </c>
      <c r="H30" s="21">
        <f t="shared" si="51"/>
        <v>128</v>
      </c>
      <c r="I30" s="21">
        <f t="shared" si="51"/>
        <v>128</v>
      </c>
      <c r="J30" s="21">
        <f t="shared" si="51"/>
        <v>128</v>
      </c>
      <c r="K30" s="21">
        <f t="shared" si="51"/>
        <v>128</v>
      </c>
      <c r="L30" s="21">
        <f t="shared" si="51"/>
        <v>128</v>
      </c>
      <c r="M30" s="21">
        <f t="shared" si="51"/>
        <v>128</v>
      </c>
      <c r="N30" s="21">
        <f t="shared" si="51"/>
        <v>128</v>
      </c>
      <c r="O30" s="21">
        <f t="shared" si="51"/>
        <v>128</v>
      </c>
      <c r="P30" s="7">
        <f>SUM(D30,E30,F30,G30,H30,I30,J30,K30,L30,M30,N30,O30)</f>
        <v>1536</v>
      </c>
      <c r="R30" s="21">
        <f>$C$30*R28</f>
        <v>128</v>
      </c>
      <c r="S30" s="21">
        <f t="shared" ref="S30:AC30" si="52">$C$30*S28</f>
        <v>128</v>
      </c>
      <c r="T30" s="21">
        <f t="shared" si="52"/>
        <v>128</v>
      </c>
      <c r="U30" s="21">
        <f t="shared" si="52"/>
        <v>128</v>
      </c>
      <c r="V30" s="21">
        <f t="shared" si="52"/>
        <v>128</v>
      </c>
      <c r="W30" s="21">
        <f t="shared" si="52"/>
        <v>128</v>
      </c>
      <c r="X30" s="21">
        <f t="shared" si="52"/>
        <v>128</v>
      </c>
      <c r="Y30" s="21">
        <f t="shared" si="52"/>
        <v>128</v>
      </c>
      <c r="Z30" s="21">
        <f t="shared" si="52"/>
        <v>128</v>
      </c>
      <c r="AA30" s="21">
        <f t="shared" si="52"/>
        <v>128</v>
      </c>
      <c r="AB30" s="21">
        <f t="shared" si="52"/>
        <v>128</v>
      </c>
      <c r="AC30" s="21">
        <f t="shared" si="52"/>
        <v>128</v>
      </c>
      <c r="AD30" s="7">
        <f>SUM(R30,S30,T30,U30,V30,W30,X30,Y30,Z30,AA30,AB30,AC30)</f>
        <v>1536</v>
      </c>
      <c r="AF30" s="21">
        <f>$C$30*AF28</f>
        <v>128</v>
      </c>
      <c r="AG30" s="21">
        <f t="shared" ref="AG30:AQ30" si="53">$C$30*AG28</f>
        <v>128</v>
      </c>
      <c r="AH30" s="21">
        <f t="shared" si="53"/>
        <v>128</v>
      </c>
      <c r="AI30" s="21">
        <f t="shared" si="53"/>
        <v>128</v>
      </c>
      <c r="AJ30" s="21">
        <f t="shared" si="53"/>
        <v>128</v>
      </c>
      <c r="AK30" s="21">
        <f t="shared" si="53"/>
        <v>128</v>
      </c>
      <c r="AL30" s="21">
        <f t="shared" si="53"/>
        <v>128</v>
      </c>
      <c r="AM30" s="21">
        <f t="shared" si="53"/>
        <v>128</v>
      </c>
      <c r="AN30" s="21">
        <f t="shared" si="53"/>
        <v>128</v>
      </c>
      <c r="AO30" s="21">
        <f t="shared" si="53"/>
        <v>128</v>
      </c>
      <c r="AP30" s="21">
        <f t="shared" si="53"/>
        <v>128</v>
      </c>
      <c r="AQ30" s="21">
        <f t="shared" si="53"/>
        <v>128</v>
      </c>
      <c r="AR30" s="7">
        <f>SUM(AF30,AG30,AH30,AI30,AJ30,AK30,AL30,AM30,AN30,AO30,AP30,AQ30)</f>
        <v>1536</v>
      </c>
    </row>
    <row r="31" spans="1:45" s="4" customFormat="1" ht="19.95" customHeight="1">
      <c r="A31" s="68" t="s">
        <v>38</v>
      </c>
      <c r="C31" s="28">
        <v>7.4999999999999997E-2</v>
      </c>
      <c r="D31" s="21">
        <f>IF(D28-26460/12&gt;0,$C$31*(D28-26460/12),0)</f>
        <v>209.625</v>
      </c>
      <c r="E31" s="21">
        <f t="shared" ref="E31:O31" si="54">IF(E28-26460/12&gt;0,$C$31*(E28-26460/12),0)</f>
        <v>209.625</v>
      </c>
      <c r="F31" s="21">
        <f t="shared" si="54"/>
        <v>209.625</v>
      </c>
      <c r="G31" s="21">
        <f t="shared" si="54"/>
        <v>209.625</v>
      </c>
      <c r="H31" s="21">
        <f t="shared" si="54"/>
        <v>209.625</v>
      </c>
      <c r="I31" s="21">
        <f t="shared" si="54"/>
        <v>209.625</v>
      </c>
      <c r="J31" s="21">
        <f t="shared" si="54"/>
        <v>209.625</v>
      </c>
      <c r="K31" s="21">
        <f t="shared" si="54"/>
        <v>209.625</v>
      </c>
      <c r="L31" s="21">
        <f t="shared" si="54"/>
        <v>209.625</v>
      </c>
      <c r="M31" s="21">
        <f t="shared" si="54"/>
        <v>209.625</v>
      </c>
      <c r="N31" s="21">
        <f t="shared" si="54"/>
        <v>209.625</v>
      </c>
      <c r="O31" s="21">
        <f t="shared" si="54"/>
        <v>209.625</v>
      </c>
      <c r="P31" s="7">
        <f>SUM(D31,E31,F31,G31,H31,I31,J31,K31,L31,M31,N31,O31)</f>
        <v>2515.5</v>
      </c>
      <c r="R31" s="21">
        <f>IF(R28-26460/12&gt;0,$C$31*(R28-26460/12),0)</f>
        <v>209.625</v>
      </c>
      <c r="S31" s="21">
        <f t="shared" ref="S31:AC31" si="55">IF(S28-26460/12&gt;0,$C$31*(S28-26460/12),0)</f>
        <v>209.625</v>
      </c>
      <c r="T31" s="21">
        <f t="shared" si="55"/>
        <v>209.625</v>
      </c>
      <c r="U31" s="21">
        <f t="shared" si="55"/>
        <v>209.625</v>
      </c>
      <c r="V31" s="21">
        <f t="shared" si="55"/>
        <v>209.625</v>
      </c>
      <c r="W31" s="21">
        <f t="shared" si="55"/>
        <v>209.625</v>
      </c>
      <c r="X31" s="21">
        <f t="shared" si="55"/>
        <v>209.625</v>
      </c>
      <c r="Y31" s="21">
        <f t="shared" si="55"/>
        <v>209.625</v>
      </c>
      <c r="Z31" s="21">
        <f t="shared" si="55"/>
        <v>209.625</v>
      </c>
      <c r="AA31" s="21">
        <f t="shared" si="55"/>
        <v>209.625</v>
      </c>
      <c r="AB31" s="21">
        <f t="shared" si="55"/>
        <v>209.625</v>
      </c>
      <c r="AC31" s="21">
        <f t="shared" si="55"/>
        <v>209.625</v>
      </c>
      <c r="AD31" s="7">
        <f>SUM(R31,S31,T31,U31,V31,W31,X31,Y31,Z31,AA31,AB31,AC31)</f>
        <v>2515.5</v>
      </c>
      <c r="AF31" s="21">
        <f>IF(AF28-26460/12&gt;0,$C$31*(AF28-26460/12),0)</f>
        <v>209.625</v>
      </c>
      <c r="AG31" s="21">
        <f t="shared" ref="AG31:AQ31" si="56">IF(AG28-26460/12&gt;0,$C$31*(AG28-26460/12),0)</f>
        <v>209.625</v>
      </c>
      <c r="AH31" s="21">
        <f t="shared" si="56"/>
        <v>209.625</v>
      </c>
      <c r="AI31" s="21">
        <f t="shared" si="56"/>
        <v>209.625</v>
      </c>
      <c r="AJ31" s="21">
        <f t="shared" si="56"/>
        <v>209.625</v>
      </c>
      <c r="AK31" s="21">
        <f t="shared" si="56"/>
        <v>209.625</v>
      </c>
      <c r="AL31" s="21">
        <f t="shared" si="56"/>
        <v>209.625</v>
      </c>
      <c r="AM31" s="21">
        <f t="shared" si="56"/>
        <v>209.625</v>
      </c>
      <c r="AN31" s="21">
        <f t="shared" si="56"/>
        <v>209.625</v>
      </c>
      <c r="AO31" s="21">
        <f t="shared" si="56"/>
        <v>209.625</v>
      </c>
      <c r="AP31" s="21">
        <f t="shared" si="56"/>
        <v>209.625</v>
      </c>
      <c r="AQ31" s="21">
        <f t="shared" si="56"/>
        <v>209.625</v>
      </c>
      <c r="AR31" s="7">
        <f>SUM(AF31,AG31,AH31,AI31,AJ31,AK31,AL31,AM31,AN31,AO31,AP31,AQ31)</f>
        <v>2515.5</v>
      </c>
    </row>
    <row r="32" spans="1:45" s="4" customFormat="1" ht="19.95" customHeight="1">
      <c r="A32" s="68" t="s">
        <v>39</v>
      </c>
      <c r="C32" s="27">
        <v>1.2999999999999999E-2</v>
      </c>
      <c r="D32" s="21">
        <f>$C$32*D28</f>
        <v>65</v>
      </c>
      <c r="E32" s="21">
        <f t="shared" ref="E32:O32" si="57">$C$32*E28</f>
        <v>65</v>
      </c>
      <c r="F32" s="21">
        <f t="shared" si="57"/>
        <v>65</v>
      </c>
      <c r="G32" s="21">
        <f t="shared" si="57"/>
        <v>65</v>
      </c>
      <c r="H32" s="21">
        <f t="shared" si="57"/>
        <v>65</v>
      </c>
      <c r="I32" s="21">
        <f t="shared" si="57"/>
        <v>65</v>
      </c>
      <c r="J32" s="21">
        <f t="shared" si="57"/>
        <v>65</v>
      </c>
      <c r="K32" s="21">
        <f t="shared" si="57"/>
        <v>65</v>
      </c>
      <c r="L32" s="21">
        <f t="shared" si="57"/>
        <v>65</v>
      </c>
      <c r="M32" s="21">
        <f t="shared" si="57"/>
        <v>65</v>
      </c>
      <c r="N32" s="21">
        <f t="shared" si="57"/>
        <v>65</v>
      </c>
      <c r="O32" s="21">
        <f t="shared" si="57"/>
        <v>65</v>
      </c>
      <c r="P32" s="7">
        <f>SUM(D32,E32,F32,G32,H32,I32,J32,K32,L32,M32,N32,O32)</f>
        <v>780</v>
      </c>
      <c r="R32" s="21">
        <f>$C$32*R28</f>
        <v>65</v>
      </c>
      <c r="S32" s="21">
        <f t="shared" ref="S32:AC32" si="58">$C$32*S28</f>
        <v>65</v>
      </c>
      <c r="T32" s="21">
        <f t="shared" si="58"/>
        <v>65</v>
      </c>
      <c r="U32" s="21">
        <f t="shared" si="58"/>
        <v>65</v>
      </c>
      <c r="V32" s="21">
        <f t="shared" si="58"/>
        <v>65</v>
      </c>
      <c r="W32" s="21">
        <f t="shared" si="58"/>
        <v>65</v>
      </c>
      <c r="X32" s="21">
        <f t="shared" si="58"/>
        <v>65</v>
      </c>
      <c r="Y32" s="21">
        <f t="shared" si="58"/>
        <v>65</v>
      </c>
      <c r="Z32" s="21">
        <f t="shared" si="58"/>
        <v>65</v>
      </c>
      <c r="AA32" s="21">
        <f t="shared" si="58"/>
        <v>65</v>
      </c>
      <c r="AB32" s="21">
        <f t="shared" si="58"/>
        <v>65</v>
      </c>
      <c r="AC32" s="21">
        <f t="shared" si="58"/>
        <v>65</v>
      </c>
      <c r="AD32" s="7">
        <f>SUM(R32,S32,T32,U32,V32,W32,X32,Y32,Z32,AA32,AB32,AC32)</f>
        <v>780</v>
      </c>
      <c r="AF32" s="21">
        <f>$C$32*AF28</f>
        <v>65</v>
      </c>
      <c r="AG32" s="21">
        <f t="shared" ref="AG32:AQ32" si="59">$C$32*AG28</f>
        <v>65</v>
      </c>
      <c r="AH32" s="21">
        <f t="shared" si="59"/>
        <v>65</v>
      </c>
      <c r="AI32" s="21">
        <f t="shared" si="59"/>
        <v>65</v>
      </c>
      <c r="AJ32" s="21">
        <f t="shared" si="59"/>
        <v>65</v>
      </c>
      <c r="AK32" s="21">
        <f t="shared" si="59"/>
        <v>65</v>
      </c>
      <c r="AL32" s="21">
        <f t="shared" si="59"/>
        <v>65</v>
      </c>
      <c r="AM32" s="21">
        <f t="shared" si="59"/>
        <v>65</v>
      </c>
      <c r="AN32" s="21">
        <f t="shared" si="59"/>
        <v>65</v>
      </c>
      <c r="AO32" s="21">
        <f t="shared" si="59"/>
        <v>65</v>
      </c>
      <c r="AP32" s="21">
        <f t="shared" si="59"/>
        <v>65</v>
      </c>
      <c r="AQ32" s="21">
        <f t="shared" si="59"/>
        <v>65</v>
      </c>
      <c r="AR32" s="7">
        <f>SUM(AF32,AG32,AH32,AI32,AJ32,AK32,AL32,AM32,AN32,AO32,AP32,AQ32)</f>
        <v>780</v>
      </c>
    </row>
    <row r="33" spans="1:44" s="4" customFormat="1" ht="19.95" customHeight="1">
      <c r="A33" s="63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</row>
    <row r="34" spans="1:44" s="9" customFormat="1" ht="19.95" customHeight="1">
      <c r="A34" s="68" t="s">
        <v>40</v>
      </c>
      <c r="C34" s="16">
        <v>5000</v>
      </c>
      <c r="D34" s="21">
        <f t="shared" ref="D34:K34" si="60">$C$34</f>
        <v>5000</v>
      </c>
      <c r="E34" s="21">
        <f t="shared" si="60"/>
        <v>5000</v>
      </c>
      <c r="F34" s="21">
        <f t="shared" si="60"/>
        <v>5000</v>
      </c>
      <c r="G34" s="21">
        <f t="shared" si="60"/>
        <v>5000</v>
      </c>
      <c r="H34" s="21">
        <f t="shared" si="60"/>
        <v>5000</v>
      </c>
      <c r="I34" s="21">
        <f t="shared" si="60"/>
        <v>5000</v>
      </c>
      <c r="J34" s="21">
        <f t="shared" si="60"/>
        <v>5000</v>
      </c>
      <c r="K34" s="21">
        <f t="shared" si="60"/>
        <v>5000</v>
      </c>
      <c r="L34" s="21">
        <f>$C$34</f>
        <v>5000</v>
      </c>
      <c r="M34" s="21">
        <f t="shared" ref="M34:O34" si="61">$C$34</f>
        <v>5000</v>
      </c>
      <c r="N34" s="21">
        <f t="shared" si="61"/>
        <v>5000</v>
      </c>
      <c r="O34" s="21">
        <f t="shared" si="61"/>
        <v>5000</v>
      </c>
      <c r="P34" s="7">
        <f>SUM(D34,E34,F34,G34,H34,I34,J34,K34,L34,M34,N34,O34)</f>
        <v>60000</v>
      </c>
      <c r="Q34" s="4"/>
      <c r="R34" s="21">
        <f>$C$34</f>
        <v>5000</v>
      </c>
      <c r="S34" s="21">
        <f t="shared" ref="S34:AC34" si="62">$C$34</f>
        <v>5000</v>
      </c>
      <c r="T34" s="21">
        <f t="shared" si="62"/>
        <v>5000</v>
      </c>
      <c r="U34" s="21">
        <f t="shared" si="62"/>
        <v>5000</v>
      </c>
      <c r="V34" s="21">
        <f t="shared" si="62"/>
        <v>5000</v>
      </c>
      <c r="W34" s="21">
        <f t="shared" si="62"/>
        <v>5000</v>
      </c>
      <c r="X34" s="21">
        <f t="shared" si="62"/>
        <v>5000</v>
      </c>
      <c r="Y34" s="21">
        <f t="shared" si="62"/>
        <v>5000</v>
      </c>
      <c r="Z34" s="21">
        <f t="shared" si="62"/>
        <v>5000</v>
      </c>
      <c r="AA34" s="21">
        <f t="shared" si="62"/>
        <v>5000</v>
      </c>
      <c r="AB34" s="21">
        <f t="shared" si="62"/>
        <v>5000</v>
      </c>
      <c r="AC34" s="21">
        <f t="shared" si="62"/>
        <v>5000</v>
      </c>
      <c r="AD34" s="7">
        <f>SUM(R34,S34,T34,U34,V34,W34,X34,Y34,Z34,AA34,AB34,AC34)</f>
        <v>60000</v>
      </c>
      <c r="AE34" s="4"/>
      <c r="AF34" s="21">
        <f>$C$34</f>
        <v>5000</v>
      </c>
      <c r="AG34" s="21">
        <f t="shared" ref="AG34:AQ34" si="63">$C$34</f>
        <v>5000</v>
      </c>
      <c r="AH34" s="21">
        <f t="shared" si="63"/>
        <v>5000</v>
      </c>
      <c r="AI34" s="21">
        <f t="shared" si="63"/>
        <v>5000</v>
      </c>
      <c r="AJ34" s="21">
        <f t="shared" si="63"/>
        <v>5000</v>
      </c>
      <c r="AK34" s="21">
        <f t="shared" si="63"/>
        <v>5000</v>
      </c>
      <c r="AL34" s="21">
        <f t="shared" si="63"/>
        <v>5000</v>
      </c>
      <c r="AM34" s="21">
        <f t="shared" si="63"/>
        <v>5000</v>
      </c>
      <c r="AN34" s="21">
        <f t="shared" si="63"/>
        <v>5000</v>
      </c>
      <c r="AO34" s="21">
        <f t="shared" si="63"/>
        <v>5000</v>
      </c>
      <c r="AP34" s="21">
        <f t="shared" si="63"/>
        <v>5000</v>
      </c>
      <c r="AQ34" s="21">
        <f t="shared" si="63"/>
        <v>5000</v>
      </c>
      <c r="AR34" s="7">
        <f>SUM(AF34,AG34,AH34,AI34,AJ34,AK34,AL34,AM34,AN34,AO34,AP34,AQ34)</f>
        <v>60000</v>
      </c>
    </row>
    <row r="35" spans="1:44" s="4" customFormat="1" ht="19.95" customHeight="1">
      <c r="A35" s="68" t="s">
        <v>36</v>
      </c>
      <c r="C35" s="27">
        <v>6.4000000000000001E-2</v>
      </c>
      <c r="D35" s="21">
        <f>$C$35*D34</f>
        <v>320</v>
      </c>
      <c r="E35" s="21">
        <f t="shared" ref="E35:O35" si="64">$C$35*E34</f>
        <v>320</v>
      </c>
      <c r="F35" s="21">
        <f t="shared" si="64"/>
        <v>320</v>
      </c>
      <c r="G35" s="21">
        <f t="shared" si="64"/>
        <v>320</v>
      </c>
      <c r="H35" s="21">
        <f t="shared" si="64"/>
        <v>320</v>
      </c>
      <c r="I35" s="21">
        <f t="shared" si="64"/>
        <v>320</v>
      </c>
      <c r="J35" s="21">
        <f t="shared" si="64"/>
        <v>320</v>
      </c>
      <c r="K35" s="21">
        <f t="shared" si="64"/>
        <v>320</v>
      </c>
      <c r="L35" s="21">
        <f t="shared" si="64"/>
        <v>320</v>
      </c>
      <c r="M35" s="21">
        <f t="shared" si="64"/>
        <v>320</v>
      </c>
      <c r="N35" s="21">
        <f t="shared" si="64"/>
        <v>320</v>
      </c>
      <c r="O35" s="21">
        <f t="shared" si="64"/>
        <v>320</v>
      </c>
      <c r="P35" s="7">
        <f>SUM(D35,E35,F35,G35,H35,I35,J35,K35,L35,M35,N35,O35)</f>
        <v>3840</v>
      </c>
      <c r="R35" s="21">
        <f>$C$35*R34</f>
        <v>320</v>
      </c>
      <c r="S35" s="21">
        <f t="shared" ref="S35" si="65">$C$35*S34</f>
        <v>320</v>
      </c>
      <c r="T35" s="21">
        <f t="shared" ref="T35" si="66">$C$35*T34</f>
        <v>320</v>
      </c>
      <c r="U35" s="21">
        <f t="shared" ref="U35" si="67">$C$35*U34</f>
        <v>320</v>
      </c>
      <c r="V35" s="21">
        <f t="shared" ref="V35" si="68">$C$35*V34</f>
        <v>320</v>
      </c>
      <c r="W35" s="21">
        <f t="shared" ref="W35" si="69">$C$35*W34</f>
        <v>320</v>
      </c>
      <c r="X35" s="21">
        <f t="shared" ref="X35" si="70">$C$35*X34</f>
        <v>320</v>
      </c>
      <c r="Y35" s="21">
        <f t="shared" ref="Y35" si="71">$C$35*Y34</f>
        <v>320</v>
      </c>
      <c r="Z35" s="21">
        <f t="shared" ref="Z35" si="72">$C$35*Z34</f>
        <v>320</v>
      </c>
      <c r="AA35" s="21">
        <f t="shared" ref="AA35" si="73">$C$35*AA34</f>
        <v>320</v>
      </c>
      <c r="AB35" s="21">
        <f t="shared" ref="AB35" si="74">$C$35*AB34</f>
        <v>320</v>
      </c>
      <c r="AC35" s="21">
        <f t="shared" ref="AC35" si="75">$C$35*AC34</f>
        <v>320</v>
      </c>
      <c r="AD35" s="7">
        <f>SUM(R35,S35,T35,U35,V35,W35,X35,Y35,Z35,AA35,AB35,AC35)</f>
        <v>3840</v>
      </c>
      <c r="AF35" s="21">
        <f>$C$35*AF34</f>
        <v>320</v>
      </c>
      <c r="AG35" s="21">
        <f t="shared" ref="AG35" si="76">$C$35*AG34</f>
        <v>320</v>
      </c>
      <c r="AH35" s="21">
        <f t="shared" ref="AH35" si="77">$C$35*AH34</f>
        <v>320</v>
      </c>
      <c r="AI35" s="21">
        <f t="shared" ref="AI35" si="78">$C$35*AI34</f>
        <v>320</v>
      </c>
      <c r="AJ35" s="21">
        <f t="shared" ref="AJ35" si="79">$C$35*AJ34</f>
        <v>320</v>
      </c>
      <c r="AK35" s="21">
        <f t="shared" ref="AK35" si="80">$C$35*AK34</f>
        <v>320</v>
      </c>
      <c r="AL35" s="21">
        <f t="shared" ref="AL35" si="81">$C$35*AL34</f>
        <v>320</v>
      </c>
      <c r="AM35" s="21">
        <f t="shared" ref="AM35" si="82">$C$35*AM34</f>
        <v>320</v>
      </c>
      <c r="AN35" s="21">
        <f t="shared" ref="AN35" si="83">$C$35*AN34</f>
        <v>320</v>
      </c>
      <c r="AO35" s="21">
        <f t="shared" ref="AO35" si="84">$C$35*AO34</f>
        <v>320</v>
      </c>
      <c r="AP35" s="21">
        <f t="shared" ref="AP35" si="85">$C$35*AP34</f>
        <v>320</v>
      </c>
      <c r="AQ35" s="21">
        <f t="shared" ref="AQ35" si="86">$C$35*AQ34</f>
        <v>320</v>
      </c>
      <c r="AR35" s="7">
        <f>SUM(AF35,AG35,AH35,AI35,AJ35,AK35,AL35,AM35,AN35,AO35,AP35,AQ35)</f>
        <v>3840</v>
      </c>
    </row>
    <row r="36" spans="1:44" s="4" customFormat="1" ht="19.95" customHeight="1">
      <c r="A36" s="68" t="s">
        <v>37</v>
      </c>
      <c r="C36" s="77">
        <f>2.48%+0.04%+0.04%</f>
        <v>2.5600000000000001E-2</v>
      </c>
      <c r="D36" s="21">
        <f>$C$36*D34</f>
        <v>128</v>
      </c>
      <c r="E36" s="21">
        <f t="shared" ref="E36:O36" si="87">$C$36*E34</f>
        <v>128</v>
      </c>
      <c r="F36" s="21">
        <f t="shared" si="87"/>
        <v>128</v>
      </c>
      <c r="G36" s="21">
        <f t="shared" si="87"/>
        <v>128</v>
      </c>
      <c r="H36" s="21">
        <f t="shared" si="87"/>
        <v>128</v>
      </c>
      <c r="I36" s="21">
        <f t="shared" si="87"/>
        <v>128</v>
      </c>
      <c r="J36" s="21">
        <f t="shared" si="87"/>
        <v>128</v>
      </c>
      <c r="K36" s="21">
        <f t="shared" si="87"/>
        <v>128</v>
      </c>
      <c r="L36" s="21">
        <f t="shared" si="87"/>
        <v>128</v>
      </c>
      <c r="M36" s="21">
        <f t="shared" si="87"/>
        <v>128</v>
      </c>
      <c r="N36" s="21">
        <f t="shared" si="87"/>
        <v>128</v>
      </c>
      <c r="O36" s="21">
        <f t="shared" si="87"/>
        <v>128</v>
      </c>
      <c r="P36" s="7">
        <f>SUM(D36,E36,F36,G36,H36,I36,J36,K36,L36,M36,N36,O36)</f>
        <v>1536</v>
      </c>
      <c r="R36" s="21">
        <f>$C$36*R34</f>
        <v>128</v>
      </c>
      <c r="S36" s="21">
        <f t="shared" ref="S36:AC36" si="88">$C$36*S34</f>
        <v>128</v>
      </c>
      <c r="T36" s="21">
        <f t="shared" si="88"/>
        <v>128</v>
      </c>
      <c r="U36" s="21">
        <f t="shared" si="88"/>
        <v>128</v>
      </c>
      <c r="V36" s="21">
        <f t="shared" si="88"/>
        <v>128</v>
      </c>
      <c r="W36" s="21">
        <f t="shared" si="88"/>
        <v>128</v>
      </c>
      <c r="X36" s="21">
        <f t="shared" si="88"/>
        <v>128</v>
      </c>
      <c r="Y36" s="21">
        <f t="shared" si="88"/>
        <v>128</v>
      </c>
      <c r="Z36" s="21">
        <f t="shared" si="88"/>
        <v>128</v>
      </c>
      <c r="AA36" s="21">
        <f t="shared" si="88"/>
        <v>128</v>
      </c>
      <c r="AB36" s="21">
        <f t="shared" si="88"/>
        <v>128</v>
      </c>
      <c r="AC36" s="21">
        <f t="shared" si="88"/>
        <v>128</v>
      </c>
      <c r="AD36" s="7">
        <f>SUM(R36,S36,T36,U36,V36,W36,X36,Y36,Z36,AA36,AB36,AC36)</f>
        <v>1536</v>
      </c>
      <c r="AF36" s="21">
        <f>$C$36*AF34</f>
        <v>128</v>
      </c>
      <c r="AG36" s="21">
        <f t="shared" ref="AG36:AQ36" si="89">$C$36*AG34</f>
        <v>128</v>
      </c>
      <c r="AH36" s="21">
        <f t="shared" si="89"/>
        <v>128</v>
      </c>
      <c r="AI36" s="21">
        <f t="shared" si="89"/>
        <v>128</v>
      </c>
      <c r="AJ36" s="21">
        <f t="shared" si="89"/>
        <v>128</v>
      </c>
      <c r="AK36" s="21">
        <f t="shared" si="89"/>
        <v>128</v>
      </c>
      <c r="AL36" s="21">
        <f t="shared" si="89"/>
        <v>128</v>
      </c>
      <c r="AM36" s="21">
        <f t="shared" si="89"/>
        <v>128</v>
      </c>
      <c r="AN36" s="21">
        <f t="shared" si="89"/>
        <v>128</v>
      </c>
      <c r="AO36" s="21">
        <f t="shared" si="89"/>
        <v>128</v>
      </c>
      <c r="AP36" s="21">
        <f t="shared" si="89"/>
        <v>128</v>
      </c>
      <c r="AQ36" s="21">
        <f t="shared" si="89"/>
        <v>128</v>
      </c>
      <c r="AR36" s="7">
        <f>SUM(AF36,AG36,AH36,AI36,AJ36,AK36,AL36,AM36,AN36,AO36,AP36,AQ36)</f>
        <v>1536</v>
      </c>
    </row>
    <row r="37" spans="1:44" s="4" customFormat="1" ht="19.95" customHeight="1">
      <c r="A37" s="68" t="s">
        <v>38</v>
      </c>
      <c r="C37" s="28">
        <v>3.5000000000000003E-2</v>
      </c>
      <c r="D37" s="21">
        <f>IF(D34-26460/12&gt;0,$C$37*(D34-26460/12),0)</f>
        <v>97.825000000000003</v>
      </c>
      <c r="E37" s="21">
        <f t="shared" ref="E37:O37" si="90">IF(E34-26460/12&gt;0,$C$37*(E34-26460/12),0)</f>
        <v>97.825000000000003</v>
      </c>
      <c r="F37" s="21">
        <f t="shared" si="90"/>
        <v>97.825000000000003</v>
      </c>
      <c r="G37" s="21">
        <f t="shared" si="90"/>
        <v>97.825000000000003</v>
      </c>
      <c r="H37" s="21">
        <f t="shared" si="90"/>
        <v>97.825000000000003</v>
      </c>
      <c r="I37" s="21">
        <f t="shared" si="90"/>
        <v>97.825000000000003</v>
      </c>
      <c r="J37" s="21">
        <f t="shared" si="90"/>
        <v>97.825000000000003</v>
      </c>
      <c r="K37" s="21">
        <f t="shared" si="90"/>
        <v>97.825000000000003</v>
      </c>
      <c r="L37" s="21">
        <f t="shared" si="90"/>
        <v>97.825000000000003</v>
      </c>
      <c r="M37" s="21">
        <f t="shared" si="90"/>
        <v>97.825000000000003</v>
      </c>
      <c r="N37" s="21">
        <f t="shared" si="90"/>
        <v>97.825000000000003</v>
      </c>
      <c r="O37" s="21">
        <f t="shared" si="90"/>
        <v>97.825000000000003</v>
      </c>
      <c r="P37" s="7">
        <f>SUM(D37,E37,F37,G37,H37,I37,J37,K37,L37,M37,N37,O37)</f>
        <v>1173.9000000000003</v>
      </c>
      <c r="R37" s="21">
        <f>IF(R34-26460/12&gt;0,$C$37*(R34-26460/12),0)</f>
        <v>97.825000000000003</v>
      </c>
      <c r="S37" s="21">
        <f t="shared" ref="S37:AC37" si="91">IF(S34-26460/12&gt;0,$C$37*(S34-26460/12),0)</f>
        <v>97.825000000000003</v>
      </c>
      <c r="T37" s="21">
        <f t="shared" si="91"/>
        <v>97.825000000000003</v>
      </c>
      <c r="U37" s="21">
        <f t="shared" si="91"/>
        <v>97.825000000000003</v>
      </c>
      <c r="V37" s="21">
        <f t="shared" si="91"/>
        <v>97.825000000000003</v>
      </c>
      <c r="W37" s="21">
        <f t="shared" si="91"/>
        <v>97.825000000000003</v>
      </c>
      <c r="X37" s="21">
        <f t="shared" si="91"/>
        <v>97.825000000000003</v>
      </c>
      <c r="Y37" s="21">
        <f t="shared" si="91"/>
        <v>97.825000000000003</v>
      </c>
      <c r="Z37" s="21">
        <f t="shared" si="91"/>
        <v>97.825000000000003</v>
      </c>
      <c r="AA37" s="21">
        <f t="shared" si="91"/>
        <v>97.825000000000003</v>
      </c>
      <c r="AB37" s="21">
        <f t="shared" si="91"/>
        <v>97.825000000000003</v>
      </c>
      <c r="AC37" s="21">
        <f t="shared" si="91"/>
        <v>97.825000000000003</v>
      </c>
      <c r="AD37" s="7">
        <f>SUM(R37,S37,T37,U37,V37,W37,X37,Y37,Z37,AA37,AB37,AC37)</f>
        <v>1173.9000000000003</v>
      </c>
      <c r="AF37" s="21">
        <f>IF(AF34-26460/12&gt;0,$C$37*(AF34-26460/12),0)</f>
        <v>97.825000000000003</v>
      </c>
      <c r="AG37" s="21">
        <f t="shared" ref="AG37:AQ37" si="92">IF(AG34-26460/12&gt;0,$C$37*(AG34-26460/12),0)</f>
        <v>97.825000000000003</v>
      </c>
      <c r="AH37" s="21">
        <f t="shared" si="92"/>
        <v>97.825000000000003</v>
      </c>
      <c r="AI37" s="21">
        <f t="shared" si="92"/>
        <v>97.825000000000003</v>
      </c>
      <c r="AJ37" s="21">
        <f t="shared" si="92"/>
        <v>97.825000000000003</v>
      </c>
      <c r="AK37" s="21">
        <f t="shared" si="92"/>
        <v>97.825000000000003</v>
      </c>
      <c r="AL37" s="21">
        <f t="shared" si="92"/>
        <v>97.825000000000003</v>
      </c>
      <c r="AM37" s="21">
        <f t="shared" si="92"/>
        <v>97.825000000000003</v>
      </c>
      <c r="AN37" s="21">
        <f t="shared" si="92"/>
        <v>97.825000000000003</v>
      </c>
      <c r="AO37" s="21">
        <f t="shared" si="92"/>
        <v>97.825000000000003</v>
      </c>
      <c r="AP37" s="21">
        <f t="shared" si="92"/>
        <v>97.825000000000003</v>
      </c>
      <c r="AQ37" s="21">
        <f t="shared" si="92"/>
        <v>97.825000000000003</v>
      </c>
      <c r="AR37" s="7">
        <f>SUM(AF37,AG37,AH37,AI37,AJ37,AK37,AL37,AM37,AN37,AO37,AP37,AQ37)</f>
        <v>1173.9000000000003</v>
      </c>
    </row>
    <row r="38" spans="1:44" s="4" customFormat="1" ht="19.95" customHeight="1">
      <c r="A38" s="68" t="s">
        <v>39</v>
      </c>
      <c r="C38" s="27">
        <v>1.2999999999999999E-2</v>
      </c>
      <c r="D38" s="21">
        <f>$C$38*D34</f>
        <v>65</v>
      </c>
      <c r="E38" s="21">
        <f t="shared" ref="E38:O38" si="93">$C$38*E34</f>
        <v>65</v>
      </c>
      <c r="F38" s="21">
        <f t="shared" si="93"/>
        <v>65</v>
      </c>
      <c r="G38" s="21">
        <f t="shared" si="93"/>
        <v>65</v>
      </c>
      <c r="H38" s="21">
        <f t="shared" si="93"/>
        <v>65</v>
      </c>
      <c r="I38" s="21">
        <f t="shared" si="93"/>
        <v>65</v>
      </c>
      <c r="J38" s="21">
        <f t="shared" si="93"/>
        <v>65</v>
      </c>
      <c r="K38" s="21">
        <f t="shared" si="93"/>
        <v>65</v>
      </c>
      <c r="L38" s="21">
        <f t="shared" si="93"/>
        <v>65</v>
      </c>
      <c r="M38" s="21">
        <f t="shared" si="93"/>
        <v>65</v>
      </c>
      <c r="N38" s="21">
        <f t="shared" si="93"/>
        <v>65</v>
      </c>
      <c r="O38" s="21">
        <f t="shared" si="93"/>
        <v>65</v>
      </c>
      <c r="P38" s="7">
        <f>SUM(D38,E38,F38,G38,H38,I38,J38,K38,L38,M38,N38,O38)</f>
        <v>780</v>
      </c>
      <c r="R38" s="21">
        <f>$C$38*R34</f>
        <v>65</v>
      </c>
      <c r="S38" s="21">
        <f t="shared" ref="S38:AC38" si="94">$C$38*S34</f>
        <v>65</v>
      </c>
      <c r="T38" s="21">
        <f t="shared" si="94"/>
        <v>65</v>
      </c>
      <c r="U38" s="21">
        <f t="shared" si="94"/>
        <v>65</v>
      </c>
      <c r="V38" s="21">
        <f t="shared" si="94"/>
        <v>65</v>
      </c>
      <c r="W38" s="21">
        <f t="shared" si="94"/>
        <v>65</v>
      </c>
      <c r="X38" s="21">
        <f t="shared" si="94"/>
        <v>65</v>
      </c>
      <c r="Y38" s="21">
        <f t="shared" si="94"/>
        <v>65</v>
      </c>
      <c r="Z38" s="21">
        <f t="shared" si="94"/>
        <v>65</v>
      </c>
      <c r="AA38" s="21">
        <f t="shared" si="94"/>
        <v>65</v>
      </c>
      <c r="AB38" s="21">
        <f t="shared" si="94"/>
        <v>65</v>
      </c>
      <c r="AC38" s="21">
        <f t="shared" si="94"/>
        <v>65</v>
      </c>
      <c r="AD38" s="7">
        <f>SUM(R38,S38,T38,U38,V38,W38,X38,Y38,Z38,AA38,AB38,AC38)</f>
        <v>780</v>
      </c>
      <c r="AF38" s="21">
        <f>$C$38*AF34</f>
        <v>65</v>
      </c>
      <c r="AG38" s="21">
        <f t="shared" ref="AG38:AQ38" si="95">$C$38*AG34</f>
        <v>65</v>
      </c>
      <c r="AH38" s="21">
        <f t="shared" si="95"/>
        <v>65</v>
      </c>
      <c r="AI38" s="21">
        <f t="shared" si="95"/>
        <v>65</v>
      </c>
      <c r="AJ38" s="21">
        <f t="shared" si="95"/>
        <v>65</v>
      </c>
      <c r="AK38" s="21">
        <f t="shared" si="95"/>
        <v>65</v>
      </c>
      <c r="AL38" s="21">
        <f t="shared" si="95"/>
        <v>65</v>
      </c>
      <c r="AM38" s="21">
        <f t="shared" si="95"/>
        <v>65</v>
      </c>
      <c r="AN38" s="21">
        <f t="shared" si="95"/>
        <v>65</v>
      </c>
      <c r="AO38" s="21">
        <f t="shared" si="95"/>
        <v>65</v>
      </c>
      <c r="AP38" s="21">
        <f t="shared" si="95"/>
        <v>65</v>
      </c>
      <c r="AQ38" s="21">
        <f t="shared" si="95"/>
        <v>65</v>
      </c>
      <c r="AR38" s="7">
        <f>SUM(AF38,AG38,AH38,AI38,AJ38,AK38,AL38,AM38,AN38,AO38,AP38,AQ38)</f>
        <v>780</v>
      </c>
    </row>
    <row r="39" spans="1:44" s="6" customFormat="1" ht="10.050000000000001" customHeight="1" thickBot="1">
      <c r="A39" s="60"/>
      <c r="C39" s="1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8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8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8"/>
    </row>
    <row r="40" spans="1:44" s="6" customFormat="1" ht="19.95" customHeight="1" thickBot="1">
      <c r="A40" s="64" t="s">
        <v>41</v>
      </c>
      <c r="B40" s="22"/>
      <c r="C40" s="22"/>
      <c r="D40" s="23">
        <f>SUM(D28:D32)+SUM(D34:D38)</f>
        <v>11333.45</v>
      </c>
      <c r="E40" s="23">
        <f t="shared" ref="E40:O40" si="96">SUM(E28:E32)+SUM(E34:E38)</f>
        <v>11333.45</v>
      </c>
      <c r="F40" s="23">
        <f t="shared" si="96"/>
        <v>11333.45</v>
      </c>
      <c r="G40" s="23">
        <f t="shared" si="96"/>
        <v>11333.45</v>
      </c>
      <c r="H40" s="23">
        <f t="shared" si="96"/>
        <v>11333.45</v>
      </c>
      <c r="I40" s="23">
        <f t="shared" si="96"/>
        <v>11333.45</v>
      </c>
      <c r="J40" s="23">
        <f t="shared" si="96"/>
        <v>11333.45</v>
      </c>
      <c r="K40" s="23">
        <f t="shared" si="96"/>
        <v>11333.45</v>
      </c>
      <c r="L40" s="23">
        <f t="shared" si="96"/>
        <v>11333.45</v>
      </c>
      <c r="M40" s="23">
        <f t="shared" si="96"/>
        <v>11333.45</v>
      </c>
      <c r="N40" s="23">
        <f t="shared" si="96"/>
        <v>11333.45</v>
      </c>
      <c r="O40" s="23">
        <f t="shared" si="96"/>
        <v>11333.45</v>
      </c>
      <c r="P40" s="20">
        <f>SUM(D40:O40)</f>
        <v>136001.4</v>
      </c>
      <c r="Q40" s="41"/>
      <c r="R40" s="23">
        <f>SUM(R28:R32)+SUM(R34:R38)</f>
        <v>11333.45</v>
      </c>
      <c r="S40" s="23">
        <f t="shared" ref="S40:AC40" si="97">SUM(S28:S32)+SUM(S34:S38)</f>
        <v>11333.45</v>
      </c>
      <c r="T40" s="23">
        <f t="shared" si="97"/>
        <v>11333.45</v>
      </c>
      <c r="U40" s="23">
        <f t="shared" si="97"/>
        <v>11333.45</v>
      </c>
      <c r="V40" s="23">
        <f t="shared" si="97"/>
        <v>11333.45</v>
      </c>
      <c r="W40" s="23">
        <f t="shared" si="97"/>
        <v>11333.45</v>
      </c>
      <c r="X40" s="23">
        <f t="shared" si="97"/>
        <v>11333.45</v>
      </c>
      <c r="Y40" s="23">
        <f t="shared" si="97"/>
        <v>11333.45</v>
      </c>
      <c r="Z40" s="23">
        <f t="shared" si="97"/>
        <v>11333.45</v>
      </c>
      <c r="AA40" s="23">
        <f t="shared" si="97"/>
        <v>11333.45</v>
      </c>
      <c r="AB40" s="23">
        <f t="shared" si="97"/>
        <v>11333.45</v>
      </c>
      <c r="AC40" s="23">
        <f t="shared" si="97"/>
        <v>11333.45</v>
      </c>
      <c r="AD40" s="20">
        <f>SUM(R40:AC40)</f>
        <v>136001.4</v>
      </c>
      <c r="AE40" s="41"/>
      <c r="AF40" s="23">
        <f>SUM(AF28:AF32)+SUM(AF34:AF38)</f>
        <v>11333.45</v>
      </c>
      <c r="AG40" s="23">
        <f t="shared" ref="AG40:AQ40" si="98">SUM(AG28:AG32)+SUM(AG34:AG38)</f>
        <v>11333.45</v>
      </c>
      <c r="AH40" s="23">
        <f t="shared" si="98"/>
        <v>11333.45</v>
      </c>
      <c r="AI40" s="23">
        <f t="shared" si="98"/>
        <v>11333.45</v>
      </c>
      <c r="AJ40" s="23">
        <f t="shared" si="98"/>
        <v>11333.45</v>
      </c>
      <c r="AK40" s="23">
        <f t="shared" si="98"/>
        <v>11333.45</v>
      </c>
      <c r="AL40" s="23">
        <f t="shared" si="98"/>
        <v>11333.45</v>
      </c>
      <c r="AM40" s="23">
        <f t="shared" si="98"/>
        <v>11333.45</v>
      </c>
      <c r="AN40" s="23">
        <f t="shared" si="98"/>
        <v>11333.45</v>
      </c>
      <c r="AO40" s="23">
        <f t="shared" si="98"/>
        <v>11333.45</v>
      </c>
      <c r="AP40" s="23">
        <f t="shared" si="98"/>
        <v>11333.45</v>
      </c>
      <c r="AQ40" s="23">
        <f t="shared" si="98"/>
        <v>11333.45</v>
      </c>
      <c r="AR40" s="20">
        <f>SUM(AF40:AQ40)</f>
        <v>136001.4</v>
      </c>
    </row>
    <row r="41" spans="1:44" s="4" customFormat="1" ht="19.95" customHeight="1">
      <c r="A41" s="6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</row>
    <row r="42" spans="1:44" s="9" customFormat="1" ht="19.95" customHeight="1">
      <c r="A42" s="67" t="s">
        <v>42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</row>
    <row r="43" spans="1:44" s="9" customFormat="1" ht="19.95" customHeight="1">
      <c r="A43" s="68" t="s">
        <v>44</v>
      </c>
      <c r="C43" s="16">
        <v>400</v>
      </c>
      <c r="D43" s="21">
        <f>$C$43</f>
        <v>400</v>
      </c>
      <c r="E43" s="21">
        <f t="shared" ref="E43:O43" si="99">$C$43</f>
        <v>400</v>
      </c>
      <c r="F43" s="21">
        <f t="shared" si="99"/>
        <v>400</v>
      </c>
      <c r="G43" s="21">
        <f t="shared" si="99"/>
        <v>400</v>
      </c>
      <c r="H43" s="21">
        <f t="shared" si="99"/>
        <v>400</v>
      </c>
      <c r="I43" s="21">
        <f t="shared" si="99"/>
        <v>400</v>
      </c>
      <c r="J43" s="21">
        <f t="shared" si="99"/>
        <v>400</v>
      </c>
      <c r="K43" s="21">
        <f t="shared" si="99"/>
        <v>400</v>
      </c>
      <c r="L43" s="21">
        <f t="shared" si="99"/>
        <v>400</v>
      </c>
      <c r="M43" s="21">
        <f t="shared" si="99"/>
        <v>400</v>
      </c>
      <c r="N43" s="21">
        <f t="shared" si="99"/>
        <v>400</v>
      </c>
      <c r="O43" s="21">
        <f t="shared" si="99"/>
        <v>400</v>
      </c>
      <c r="P43" s="7">
        <f>SUM(D43,E43,F43,G43,H43,I43,J43,K43,L43,M43,N43,O43)</f>
        <v>4800</v>
      </c>
      <c r="Q43" s="4"/>
      <c r="R43" s="21">
        <f>$C$43</f>
        <v>400</v>
      </c>
      <c r="S43" s="21">
        <f t="shared" ref="S43:AC43" si="100">$C$43</f>
        <v>400</v>
      </c>
      <c r="T43" s="21">
        <f t="shared" si="100"/>
        <v>400</v>
      </c>
      <c r="U43" s="21">
        <f t="shared" si="100"/>
        <v>400</v>
      </c>
      <c r="V43" s="21">
        <f t="shared" si="100"/>
        <v>400</v>
      </c>
      <c r="W43" s="21">
        <f t="shared" si="100"/>
        <v>400</v>
      </c>
      <c r="X43" s="21">
        <f t="shared" si="100"/>
        <v>400</v>
      </c>
      <c r="Y43" s="21">
        <f t="shared" si="100"/>
        <v>400</v>
      </c>
      <c r="Z43" s="21">
        <f t="shared" si="100"/>
        <v>400</v>
      </c>
      <c r="AA43" s="21">
        <f t="shared" si="100"/>
        <v>400</v>
      </c>
      <c r="AB43" s="21">
        <f t="shared" si="100"/>
        <v>400</v>
      </c>
      <c r="AC43" s="21">
        <f t="shared" si="100"/>
        <v>400</v>
      </c>
      <c r="AD43" s="7">
        <f>SUM(R43,S43,T43,U43,V43,W43,X43,Y43,Z43,AA43,AB43,AC43)</f>
        <v>4800</v>
      </c>
      <c r="AE43" s="4"/>
      <c r="AF43" s="21">
        <f>$C$43</f>
        <v>400</v>
      </c>
      <c r="AG43" s="21">
        <f t="shared" ref="AG43:AQ43" si="101">$C$43</f>
        <v>400</v>
      </c>
      <c r="AH43" s="21">
        <f t="shared" si="101"/>
        <v>400</v>
      </c>
      <c r="AI43" s="21">
        <f t="shared" si="101"/>
        <v>400</v>
      </c>
      <c r="AJ43" s="21">
        <f t="shared" si="101"/>
        <v>400</v>
      </c>
      <c r="AK43" s="21">
        <f t="shared" si="101"/>
        <v>400</v>
      </c>
      <c r="AL43" s="21">
        <f t="shared" si="101"/>
        <v>400</v>
      </c>
      <c r="AM43" s="21">
        <f t="shared" si="101"/>
        <v>400</v>
      </c>
      <c r="AN43" s="21">
        <f t="shared" si="101"/>
        <v>400</v>
      </c>
      <c r="AO43" s="21">
        <f t="shared" si="101"/>
        <v>400</v>
      </c>
      <c r="AP43" s="21">
        <f t="shared" si="101"/>
        <v>400</v>
      </c>
      <c r="AQ43" s="21">
        <f t="shared" si="101"/>
        <v>400</v>
      </c>
      <c r="AR43" s="7">
        <f>SUM(AF43,AG43,AH43,AI43,AJ43,AK43,AL43,AM43,AN43,AO43,AP43,AQ43)</f>
        <v>4800</v>
      </c>
    </row>
    <row r="44" spans="1:44" s="9" customFormat="1" ht="19.95" customHeight="1">
      <c r="A44" s="68" t="s">
        <v>43</v>
      </c>
      <c r="C44" s="16">
        <v>0</v>
      </c>
      <c r="D44" s="21">
        <f>$C$44</f>
        <v>0</v>
      </c>
      <c r="E44" s="21">
        <f t="shared" ref="E44:O44" si="102">$C$44</f>
        <v>0</v>
      </c>
      <c r="F44" s="21">
        <f t="shared" si="102"/>
        <v>0</v>
      </c>
      <c r="G44" s="21">
        <f t="shared" si="102"/>
        <v>0</v>
      </c>
      <c r="H44" s="21">
        <f t="shared" si="102"/>
        <v>0</v>
      </c>
      <c r="I44" s="21">
        <f t="shared" si="102"/>
        <v>0</v>
      </c>
      <c r="J44" s="21">
        <f t="shared" si="102"/>
        <v>0</v>
      </c>
      <c r="K44" s="21">
        <f t="shared" si="102"/>
        <v>0</v>
      </c>
      <c r="L44" s="21">
        <f t="shared" si="102"/>
        <v>0</v>
      </c>
      <c r="M44" s="21">
        <f t="shared" si="102"/>
        <v>0</v>
      </c>
      <c r="N44" s="21">
        <f t="shared" si="102"/>
        <v>0</v>
      </c>
      <c r="O44" s="21">
        <f t="shared" si="102"/>
        <v>0</v>
      </c>
      <c r="P44" s="7">
        <f>SUM(D44,E44,F44,G44,H44,I44,J44,K44,L44,M44,N44,O44)</f>
        <v>0</v>
      </c>
      <c r="Q44" s="4"/>
      <c r="R44" s="21">
        <f>$C$44</f>
        <v>0</v>
      </c>
      <c r="S44" s="21">
        <f t="shared" ref="S44:AC44" si="103">$C$44</f>
        <v>0</v>
      </c>
      <c r="T44" s="21">
        <f t="shared" si="103"/>
        <v>0</v>
      </c>
      <c r="U44" s="21">
        <f t="shared" si="103"/>
        <v>0</v>
      </c>
      <c r="V44" s="21">
        <f t="shared" si="103"/>
        <v>0</v>
      </c>
      <c r="W44" s="21">
        <f t="shared" si="103"/>
        <v>0</v>
      </c>
      <c r="X44" s="21">
        <f t="shared" si="103"/>
        <v>0</v>
      </c>
      <c r="Y44" s="21">
        <f t="shared" si="103"/>
        <v>0</v>
      </c>
      <c r="Z44" s="21">
        <f t="shared" si="103"/>
        <v>0</v>
      </c>
      <c r="AA44" s="21">
        <f t="shared" si="103"/>
        <v>0</v>
      </c>
      <c r="AB44" s="21">
        <f t="shared" si="103"/>
        <v>0</v>
      </c>
      <c r="AC44" s="21">
        <f t="shared" si="103"/>
        <v>0</v>
      </c>
      <c r="AD44" s="7">
        <f>SUM(R44,S44,T44,U44,V44,W44,X44,Y44,Z44,AA44,AB44,AC44)</f>
        <v>0</v>
      </c>
      <c r="AE44" s="4"/>
      <c r="AF44" s="21">
        <f>$C$44</f>
        <v>0</v>
      </c>
      <c r="AG44" s="21">
        <f t="shared" ref="AG44:AQ44" si="104">$C$44</f>
        <v>0</v>
      </c>
      <c r="AH44" s="21">
        <f t="shared" si="104"/>
        <v>0</v>
      </c>
      <c r="AI44" s="21">
        <f t="shared" si="104"/>
        <v>0</v>
      </c>
      <c r="AJ44" s="21">
        <f t="shared" si="104"/>
        <v>0</v>
      </c>
      <c r="AK44" s="21">
        <f t="shared" si="104"/>
        <v>0</v>
      </c>
      <c r="AL44" s="21">
        <f t="shared" si="104"/>
        <v>0</v>
      </c>
      <c r="AM44" s="21">
        <f t="shared" si="104"/>
        <v>0</v>
      </c>
      <c r="AN44" s="21">
        <f t="shared" si="104"/>
        <v>0</v>
      </c>
      <c r="AO44" s="21">
        <f t="shared" si="104"/>
        <v>0</v>
      </c>
      <c r="AP44" s="21">
        <f t="shared" si="104"/>
        <v>0</v>
      </c>
      <c r="AQ44" s="21">
        <f t="shared" si="104"/>
        <v>0</v>
      </c>
      <c r="AR44" s="7">
        <f>SUM(AF44,AG44,AH44,AI44,AJ44,AK44,AL44,AM44,AN44,AO44,AP44,AQ44)</f>
        <v>0</v>
      </c>
    </row>
    <row r="45" spans="1:44" s="6" customFormat="1" ht="10.050000000000001" customHeight="1" thickBot="1">
      <c r="A45" s="60"/>
      <c r="C45" s="16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8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8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8"/>
    </row>
    <row r="46" spans="1:44" s="6" customFormat="1" ht="19.95" customHeight="1" thickBot="1">
      <c r="A46" s="64" t="s">
        <v>46</v>
      </c>
      <c r="B46" s="22"/>
      <c r="C46" s="22"/>
      <c r="D46" s="23">
        <f>D43+D44</f>
        <v>400</v>
      </c>
      <c r="E46" s="23">
        <f t="shared" ref="E46:O46" si="105">E43+E44</f>
        <v>400</v>
      </c>
      <c r="F46" s="23">
        <f t="shared" si="105"/>
        <v>400</v>
      </c>
      <c r="G46" s="23">
        <f t="shared" si="105"/>
        <v>400</v>
      </c>
      <c r="H46" s="23">
        <f t="shared" si="105"/>
        <v>400</v>
      </c>
      <c r="I46" s="23">
        <f t="shared" si="105"/>
        <v>400</v>
      </c>
      <c r="J46" s="23">
        <f t="shared" si="105"/>
        <v>400</v>
      </c>
      <c r="K46" s="23">
        <f t="shared" si="105"/>
        <v>400</v>
      </c>
      <c r="L46" s="23">
        <f t="shared" si="105"/>
        <v>400</v>
      </c>
      <c r="M46" s="23">
        <f t="shared" si="105"/>
        <v>400</v>
      </c>
      <c r="N46" s="23">
        <f t="shared" si="105"/>
        <v>400</v>
      </c>
      <c r="O46" s="23">
        <f t="shared" si="105"/>
        <v>400</v>
      </c>
      <c r="P46" s="20">
        <f>SUM(D46:O46)</f>
        <v>4800</v>
      </c>
      <c r="Q46" s="41"/>
      <c r="R46" s="23">
        <f>R43+R44</f>
        <v>400</v>
      </c>
      <c r="S46" s="23">
        <f t="shared" ref="S46:AC46" si="106">S43+S44</f>
        <v>400</v>
      </c>
      <c r="T46" s="23">
        <f t="shared" si="106"/>
        <v>400</v>
      </c>
      <c r="U46" s="23">
        <f t="shared" si="106"/>
        <v>400</v>
      </c>
      <c r="V46" s="23">
        <f t="shared" si="106"/>
        <v>400</v>
      </c>
      <c r="W46" s="23">
        <f t="shared" si="106"/>
        <v>400</v>
      </c>
      <c r="X46" s="23">
        <f t="shared" si="106"/>
        <v>400</v>
      </c>
      <c r="Y46" s="23">
        <f t="shared" si="106"/>
        <v>400</v>
      </c>
      <c r="Z46" s="23">
        <f t="shared" si="106"/>
        <v>400</v>
      </c>
      <c r="AA46" s="23">
        <f t="shared" si="106"/>
        <v>400</v>
      </c>
      <c r="AB46" s="23">
        <f t="shared" si="106"/>
        <v>400</v>
      </c>
      <c r="AC46" s="23">
        <f t="shared" si="106"/>
        <v>400</v>
      </c>
      <c r="AD46" s="20">
        <f>SUM(R46:AC46)</f>
        <v>4800</v>
      </c>
      <c r="AE46" s="41"/>
      <c r="AF46" s="23">
        <f>AF43+AF44</f>
        <v>400</v>
      </c>
      <c r="AG46" s="23">
        <f t="shared" ref="AG46:AQ46" si="107">AG43+AG44</f>
        <v>400</v>
      </c>
      <c r="AH46" s="23">
        <f t="shared" si="107"/>
        <v>400</v>
      </c>
      <c r="AI46" s="23">
        <f t="shared" si="107"/>
        <v>400</v>
      </c>
      <c r="AJ46" s="23">
        <f t="shared" si="107"/>
        <v>400</v>
      </c>
      <c r="AK46" s="23">
        <f t="shared" si="107"/>
        <v>400</v>
      </c>
      <c r="AL46" s="23">
        <f t="shared" si="107"/>
        <v>400</v>
      </c>
      <c r="AM46" s="23">
        <f t="shared" si="107"/>
        <v>400</v>
      </c>
      <c r="AN46" s="23">
        <f t="shared" si="107"/>
        <v>400</v>
      </c>
      <c r="AO46" s="23">
        <f t="shared" si="107"/>
        <v>400</v>
      </c>
      <c r="AP46" s="23">
        <f t="shared" si="107"/>
        <v>400</v>
      </c>
      <c r="AQ46" s="23">
        <f t="shared" si="107"/>
        <v>400</v>
      </c>
      <c r="AR46" s="20">
        <f>SUM(AF46:AQ46)</f>
        <v>4800</v>
      </c>
    </row>
    <row r="47" spans="1:44" s="4" customFormat="1" ht="19.95" customHeight="1">
      <c r="A47" s="63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s="9" customFormat="1" ht="19.95" customHeight="1">
      <c r="A48" s="67" t="s">
        <v>45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</row>
    <row r="49" spans="1:44" s="9" customFormat="1" ht="19.95" customHeight="1">
      <c r="A49" s="68" t="s">
        <v>85</v>
      </c>
      <c r="C49" s="16"/>
      <c r="D49" s="21"/>
      <c r="E49" s="49">
        <v>200</v>
      </c>
      <c r="F49" s="21"/>
      <c r="G49" s="21"/>
      <c r="H49" s="21"/>
      <c r="I49" s="21"/>
      <c r="J49" s="21"/>
      <c r="K49" s="21"/>
      <c r="L49" s="21"/>
      <c r="M49" s="49">
        <v>200</v>
      </c>
      <c r="N49" s="21"/>
      <c r="O49" s="21"/>
      <c r="P49" s="7">
        <f>SUM(D49,E49,F49,G49,H49,I49,J49,K49,L49,M49,N49,O49)</f>
        <v>400</v>
      </c>
      <c r="Q49" s="4"/>
      <c r="R49" s="21"/>
      <c r="S49" s="49">
        <v>200</v>
      </c>
      <c r="T49" s="21"/>
      <c r="U49" s="21"/>
      <c r="V49" s="21"/>
      <c r="W49" s="21"/>
      <c r="X49" s="21"/>
      <c r="Y49" s="21"/>
      <c r="Z49" s="21"/>
      <c r="AA49" s="49">
        <v>200</v>
      </c>
      <c r="AB49" s="21"/>
      <c r="AC49" s="21"/>
      <c r="AD49" s="7">
        <f>SUM(R49,S49,T49,U49,V49,W49,X49,Y49,Z49,AA49,AB49,AC49)</f>
        <v>400</v>
      </c>
      <c r="AE49" s="4"/>
      <c r="AF49" s="21"/>
      <c r="AG49" s="49">
        <v>200</v>
      </c>
      <c r="AH49" s="21"/>
      <c r="AI49" s="21"/>
      <c r="AJ49" s="21"/>
      <c r="AK49" s="21"/>
      <c r="AL49" s="21"/>
      <c r="AM49" s="21"/>
      <c r="AN49" s="21"/>
      <c r="AO49" s="49">
        <v>200</v>
      </c>
      <c r="AP49" s="21"/>
      <c r="AQ49" s="21"/>
      <c r="AR49" s="7">
        <f>SUM(AF49,AG49,AH49,AI49,AJ49,AK49,AL49,AM49,AN49,AO49,AP49,AQ49)</f>
        <v>400</v>
      </c>
    </row>
    <row r="50" spans="1:44" s="9" customFormat="1" ht="19.95" customHeight="1">
      <c r="A50" s="68" t="s">
        <v>48</v>
      </c>
      <c r="C50" s="16">
        <v>100</v>
      </c>
      <c r="D50" s="21">
        <f>$C$50</f>
        <v>100</v>
      </c>
      <c r="E50" s="21">
        <f t="shared" ref="E50:O50" si="108">$C$50</f>
        <v>100</v>
      </c>
      <c r="F50" s="21">
        <f t="shared" si="108"/>
        <v>100</v>
      </c>
      <c r="G50" s="21">
        <f t="shared" si="108"/>
        <v>100</v>
      </c>
      <c r="H50" s="21">
        <f t="shared" si="108"/>
        <v>100</v>
      </c>
      <c r="I50" s="21">
        <f t="shared" si="108"/>
        <v>100</v>
      </c>
      <c r="J50" s="21">
        <f t="shared" si="108"/>
        <v>100</v>
      </c>
      <c r="K50" s="21">
        <f t="shared" si="108"/>
        <v>100</v>
      </c>
      <c r="L50" s="21">
        <f t="shared" si="108"/>
        <v>100</v>
      </c>
      <c r="M50" s="21">
        <f t="shared" si="108"/>
        <v>100</v>
      </c>
      <c r="N50" s="21">
        <f t="shared" si="108"/>
        <v>100</v>
      </c>
      <c r="O50" s="21">
        <f t="shared" si="108"/>
        <v>100</v>
      </c>
      <c r="P50" s="7">
        <f>SUM(D50,E50,F50,G50,H50,I50,J50,K50,L50,M50,N50,O50)</f>
        <v>1200</v>
      </c>
      <c r="Q50" s="4"/>
      <c r="R50" s="21">
        <f>$C$50</f>
        <v>100</v>
      </c>
      <c r="S50" s="21">
        <f t="shared" ref="S50:AC50" si="109">$C$50</f>
        <v>100</v>
      </c>
      <c r="T50" s="21">
        <f t="shared" si="109"/>
        <v>100</v>
      </c>
      <c r="U50" s="21">
        <f t="shared" si="109"/>
        <v>100</v>
      </c>
      <c r="V50" s="21">
        <f t="shared" si="109"/>
        <v>100</v>
      </c>
      <c r="W50" s="21">
        <f t="shared" si="109"/>
        <v>100</v>
      </c>
      <c r="X50" s="21">
        <f t="shared" si="109"/>
        <v>100</v>
      </c>
      <c r="Y50" s="21">
        <f t="shared" si="109"/>
        <v>100</v>
      </c>
      <c r="Z50" s="21">
        <f t="shared" si="109"/>
        <v>100</v>
      </c>
      <c r="AA50" s="21">
        <f t="shared" si="109"/>
        <v>100</v>
      </c>
      <c r="AB50" s="21">
        <f t="shared" si="109"/>
        <v>100</v>
      </c>
      <c r="AC50" s="21">
        <f t="shared" si="109"/>
        <v>100</v>
      </c>
      <c r="AD50" s="7">
        <f>SUM(R50,S50,T50,U50,V50,W50,X50,Y50,Z50,AA50,AB50,AC50)</f>
        <v>1200</v>
      </c>
      <c r="AE50" s="4"/>
      <c r="AF50" s="21">
        <f>$C$50</f>
        <v>100</v>
      </c>
      <c r="AG50" s="21">
        <f t="shared" ref="AG50:AQ50" si="110">$C$50</f>
        <v>100</v>
      </c>
      <c r="AH50" s="21">
        <f t="shared" si="110"/>
        <v>100</v>
      </c>
      <c r="AI50" s="21">
        <f t="shared" si="110"/>
        <v>100</v>
      </c>
      <c r="AJ50" s="21">
        <f t="shared" si="110"/>
        <v>100</v>
      </c>
      <c r="AK50" s="21">
        <f t="shared" si="110"/>
        <v>100</v>
      </c>
      <c r="AL50" s="21">
        <f t="shared" si="110"/>
        <v>100</v>
      </c>
      <c r="AM50" s="21">
        <f t="shared" si="110"/>
        <v>100</v>
      </c>
      <c r="AN50" s="21">
        <f t="shared" si="110"/>
        <v>100</v>
      </c>
      <c r="AO50" s="21">
        <f t="shared" si="110"/>
        <v>100</v>
      </c>
      <c r="AP50" s="21">
        <f t="shared" si="110"/>
        <v>100</v>
      </c>
      <c r="AQ50" s="21">
        <f t="shared" si="110"/>
        <v>100</v>
      </c>
      <c r="AR50" s="7">
        <f>SUM(AF50,AG50,AH50,AI50,AJ50,AK50,AL50,AM50,AN50,AO50,AP50,AQ50)</f>
        <v>1200</v>
      </c>
    </row>
    <row r="51" spans="1:44" s="9" customFormat="1" ht="19.95" customHeight="1">
      <c r="A51" s="68" t="s">
        <v>70</v>
      </c>
      <c r="C51" s="16"/>
      <c r="D51" s="21"/>
      <c r="E51" s="21"/>
      <c r="F51" s="21"/>
      <c r="G51" s="21"/>
      <c r="H51" s="21"/>
      <c r="I51" s="49">
        <v>500</v>
      </c>
      <c r="J51" s="21"/>
      <c r="K51" s="21"/>
      <c r="L51" s="21"/>
      <c r="M51" s="21"/>
      <c r="N51" s="21"/>
      <c r="O51" s="21"/>
      <c r="P51" s="7">
        <f>SUM(D51,E51,F51,G51,H51,I51,J51,K51,L51,M51,N51,O51)</f>
        <v>500</v>
      </c>
      <c r="Q51" s="4"/>
      <c r="R51" s="21"/>
      <c r="S51" s="21"/>
      <c r="T51" s="21"/>
      <c r="U51" s="21"/>
      <c r="V51" s="21"/>
      <c r="W51" s="49">
        <v>500</v>
      </c>
      <c r="X51" s="21"/>
      <c r="Y51" s="21"/>
      <c r="Z51" s="21"/>
      <c r="AA51" s="21"/>
      <c r="AB51" s="21"/>
      <c r="AC51" s="21"/>
      <c r="AD51" s="7">
        <f>SUM(R51,S51,T51,U51,V51,W51,X51,Y51,Z51,AA51,AB51,AC51)</f>
        <v>500</v>
      </c>
      <c r="AE51" s="4"/>
      <c r="AF51" s="21"/>
      <c r="AG51" s="21"/>
      <c r="AH51" s="21"/>
      <c r="AI51" s="21"/>
      <c r="AJ51" s="21"/>
      <c r="AK51" s="49">
        <v>500</v>
      </c>
      <c r="AL51" s="21"/>
      <c r="AM51" s="21"/>
      <c r="AN51" s="21"/>
      <c r="AO51" s="21"/>
      <c r="AP51" s="21"/>
      <c r="AQ51" s="21"/>
      <c r="AR51" s="7">
        <f>SUM(AF51,AG51,AH51,AI51,AJ51,AK51,AL51,AM51,AN51,AO51,AP51,AQ51)</f>
        <v>500</v>
      </c>
    </row>
    <row r="52" spans="1:44" s="6" customFormat="1" ht="10.050000000000001" customHeight="1" thickBot="1">
      <c r="A52" s="60"/>
      <c r="C52" s="16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8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8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8"/>
    </row>
    <row r="53" spans="1:44" s="6" customFormat="1" ht="19.95" customHeight="1" thickBot="1">
      <c r="A53" s="64" t="s">
        <v>47</v>
      </c>
      <c r="B53" s="22"/>
      <c r="C53" s="22"/>
      <c r="D53" s="23">
        <f>SUM(D49:D51)</f>
        <v>100</v>
      </c>
      <c r="E53" s="23">
        <f t="shared" ref="E53:O53" si="111">SUM(E49:E51)</f>
        <v>300</v>
      </c>
      <c r="F53" s="23">
        <f t="shared" si="111"/>
        <v>100</v>
      </c>
      <c r="G53" s="23">
        <f t="shared" si="111"/>
        <v>100</v>
      </c>
      <c r="H53" s="23">
        <f t="shared" si="111"/>
        <v>100</v>
      </c>
      <c r="I53" s="23">
        <f t="shared" si="111"/>
        <v>600</v>
      </c>
      <c r="J53" s="23">
        <f t="shared" si="111"/>
        <v>100</v>
      </c>
      <c r="K53" s="23">
        <f t="shared" si="111"/>
        <v>100</v>
      </c>
      <c r="L53" s="23">
        <f t="shared" si="111"/>
        <v>100</v>
      </c>
      <c r="M53" s="23">
        <f t="shared" si="111"/>
        <v>300</v>
      </c>
      <c r="N53" s="23">
        <f t="shared" si="111"/>
        <v>100</v>
      </c>
      <c r="O53" s="23">
        <f t="shared" si="111"/>
        <v>100</v>
      </c>
      <c r="P53" s="20">
        <f>SUM(D53:O53)</f>
        <v>2100</v>
      </c>
      <c r="Q53" s="41"/>
      <c r="R53" s="23">
        <f>SUM(R49:R51)</f>
        <v>100</v>
      </c>
      <c r="S53" s="23">
        <f t="shared" ref="S53:AC53" si="112">SUM(S49:S51)</f>
        <v>300</v>
      </c>
      <c r="T53" s="23">
        <f t="shared" si="112"/>
        <v>100</v>
      </c>
      <c r="U53" s="23">
        <f t="shared" si="112"/>
        <v>100</v>
      </c>
      <c r="V53" s="23">
        <f t="shared" si="112"/>
        <v>100</v>
      </c>
      <c r="W53" s="23">
        <f t="shared" si="112"/>
        <v>600</v>
      </c>
      <c r="X53" s="23">
        <f t="shared" si="112"/>
        <v>100</v>
      </c>
      <c r="Y53" s="23">
        <f t="shared" si="112"/>
        <v>100</v>
      </c>
      <c r="Z53" s="23">
        <f t="shared" si="112"/>
        <v>100</v>
      </c>
      <c r="AA53" s="23">
        <f t="shared" si="112"/>
        <v>300</v>
      </c>
      <c r="AB53" s="23">
        <f t="shared" si="112"/>
        <v>100</v>
      </c>
      <c r="AC53" s="23">
        <f t="shared" si="112"/>
        <v>100</v>
      </c>
      <c r="AD53" s="20">
        <f>SUM(R53:AC53)</f>
        <v>2100</v>
      </c>
      <c r="AE53" s="41"/>
      <c r="AF53" s="23">
        <f>SUM(AF49:AF51)</f>
        <v>100</v>
      </c>
      <c r="AG53" s="23">
        <f t="shared" ref="AG53:AQ53" si="113">SUM(AG49:AG51)</f>
        <v>300</v>
      </c>
      <c r="AH53" s="23">
        <f t="shared" si="113"/>
        <v>100</v>
      </c>
      <c r="AI53" s="23">
        <f t="shared" si="113"/>
        <v>100</v>
      </c>
      <c r="AJ53" s="23">
        <f t="shared" si="113"/>
        <v>100</v>
      </c>
      <c r="AK53" s="23">
        <f t="shared" si="113"/>
        <v>600</v>
      </c>
      <c r="AL53" s="23">
        <f t="shared" si="113"/>
        <v>100</v>
      </c>
      <c r="AM53" s="23">
        <f t="shared" si="113"/>
        <v>100</v>
      </c>
      <c r="AN53" s="23">
        <f t="shared" si="113"/>
        <v>100</v>
      </c>
      <c r="AO53" s="23">
        <f t="shared" si="113"/>
        <v>300</v>
      </c>
      <c r="AP53" s="23">
        <f t="shared" si="113"/>
        <v>100</v>
      </c>
      <c r="AQ53" s="23">
        <f t="shared" si="113"/>
        <v>100</v>
      </c>
      <c r="AR53" s="20">
        <f>SUM(AF53:AQ53)</f>
        <v>2100</v>
      </c>
    </row>
    <row r="54" spans="1:44" s="4" customFormat="1" ht="19.95" customHeight="1">
      <c r="A54" s="63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</row>
    <row r="55" spans="1:44" s="9" customFormat="1" ht="19.95" customHeight="1">
      <c r="A55" s="67" t="s">
        <v>49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</row>
    <row r="56" spans="1:44" s="9" customFormat="1" ht="19.95" customHeight="1">
      <c r="A56" s="68" t="s">
        <v>50</v>
      </c>
      <c r="C56" s="16">
        <v>50</v>
      </c>
      <c r="D56" s="21">
        <f t="shared" ref="D56:K56" si="114">$C$56</f>
        <v>50</v>
      </c>
      <c r="E56" s="21">
        <f t="shared" si="114"/>
        <v>50</v>
      </c>
      <c r="F56" s="21">
        <f t="shared" si="114"/>
        <v>50</v>
      </c>
      <c r="G56" s="21">
        <f t="shared" si="114"/>
        <v>50</v>
      </c>
      <c r="H56" s="21">
        <f t="shared" si="114"/>
        <v>50</v>
      </c>
      <c r="I56" s="21">
        <f t="shared" si="114"/>
        <v>50</v>
      </c>
      <c r="J56" s="21">
        <f t="shared" si="114"/>
        <v>50</v>
      </c>
      <c r="K56" s="21">
        <f t="shared" si="114"/>
        <v>50</v>
      </c>
      <c r="L56" s="21">
        <f t="shared" ref="L56:O56" si="115">$C$56</f>
        <v>50</v>
      </c>
      <c r="M56" s="21">
        <f t="shared" si="115"/>
        <v>50</v>
      </c>
      <c r="N56" s="21">
        <f t="shared" si="115"/>
        <v>50</v>
      </c>
      <c r="O56" s="21">
        <f t="shared" si="115"/>
        <v>50</v>
      </c>
      <c r="P56" s="7">
        <f t="shared" ref="P56:P57" si="116">SUM(D56,E56,F56,G56,H56,I56,J56,K56,L56,M56,N56,O56)</f>
        <v>600</v>
      </c>
      <c r="Q56" s="4"/>
      <c r="R56" s="21">
        <f>$C$56</f>
        <v>50</v>
      </c>
      <c r="S56" s="21">
        <f t="shared" ref="S56:AC56" si="117">$C$56</f>
        <v>50</v>
      </c>
      <c r="T56" s="21">
        <f t="shared" si="117"/>
        <v>50</v>
      </c>
      <c r="U56" s="21">
        <f t="shared" si="117"/>
        <v>50</v>
      </c>
      <c r="V56" s="21">
        <f t="shared" si="117"/>
        <v>50</v>
      </c>
      <c r="W56" s="21">
        <f t="shared" si="117"/>
        <v>50</v>
      </c>
      <c r="X56" s="21">
        <f t="shared" si="117"/>
        <v>50</v>
      </c>
      <c r="Y56" s="21">
        <f t="shared" si="117"/>
        <v>50</v>
      </c>
      <c r="Z56" s="21">
        <f t="shared" si="117"/>
        <v>50</v>
      </c>
      <c r="AA56" s="21">
        <f t="shared" si="117"/>
        <v>50</v>
      </c>
      <c r="AB56" s="21">
        <f t="shared" si="117"/>
        <v>50</v>
      </c>
      <c r="AC56" s="21">
        <f t="shared" si="117"/>
        <v>50</v>
      </c>
      <c r="AD56" s="7">
        <f t="shared" ref="AD56:AD57" si="118">SUM(R56,S56,T56,U56,V56,W56,X56,Y56,Z56,AA56,AB56,AC56)</f>
        <v>600</v>
      </c>
      <c r="AE56" s="4"/>
      <c r="AF56" s="21">
        <f>$C$56</f>
        <v>50</v>
      </c>
      <c r="AG56" s="21">
        <f t="shared" ref="AG56:AQ56" si="119">$C$56</f>
        <v>50</v>
      </c>
      <c r="AH56" s="21">
        <f t="shared" si="119"/>
        <v>50</v>
      </c>
      <c r="AI56" s="21">
        <f t="shared" si="119"/>
        <v>50</v>
      </c>
      <c r="AJ56" s="21">
        <f t="shared" si="119"/>
        <v>50</v>
      </c>
      <c r="AK56" s="21">
        <f t="shared" si="119"/>
        <v>50</v>
      </c>
      <c r="AL56" s="21">
        <f t="shared" si="119"/>
        <v>50</v>
      </c>
      <c r="AM56" s="21">
        <f t="shared" si="119"/>
        <v>50</v>
      </c>
      <c r="AN56" s="21">
        <f t="shared" si="119"/>
        <v>50</v>
      </c>
      <c r="AO56" s="21">
        <f t="shared" si="119"/>
        <v>50</v>
      </c>
      <c r="AP56" s="21">
        <f t="shared" si="119"/>
        <v>50</v>
      </c>
      <c r="AQ56" s="21">
        <f t="shared" si="119"/>
        <v>50</v>
      </c>
      <c r="AR56" s="7">
        <f t="shared" ref="AR56:AR57" si="120">SUM(AF56,AG56,AH56,AI56,AJ56,AK56,AL56,AM56,AN56,AO56,AP56,AQ56)</f>
        <v>600</v>
      </c>
    </row>
    <row r="57" spans="1:44" s="9" customFormat="1" ht="19.95" customHeight="1">
      <c r="A57" s="68" t="s">
        <v>78</v>
      </c>
      <c r="C57" s="16">
        <v>80</v>
      </c>
      <c r="D57" s="21">
        <f t="shared" ref="D57:K57" si="121">$C$57</f>
        <v>80</v>
      </c>
      <c r="E57" s="21">
        <f t="shared" si="121"/>
        <v>80</v>
      </c>
      <c r="F57" s="21">
        <f t="shared" si="121"/>
        <v>80</v>
      </c>
      <c r="G57" s="21">
        <f t="shared" si="121"/>
        <v>80</v>
      </c>
      <c r="H57" s="21">
        <f t="shared" si="121"/>
        <v>80</v>
      </c>
      <c r="I57" s="21">
        <f t="shared" si="121"/>
        <v>80</v>
      </c>
      <c r="J57" s="21">
        <f t="shared" si="121"/>
        <v>80</v>
      </c>
      <c r="K57" s="21">
        <f t="shared" si="121"/>
        <v>80</v>
      </c>
      <c r="L57" s="21">
        <f t="shared" ref="L57:O57" si="122">$C$57</f>
        <v>80</v>
      </c>
      <c r="M57" s="21">
        <f t="shared" si="122"/>
        <v>80</v>
      </c>
      <c r="N57" s="21">
        <f t="shared" si="122"/>
        <v>80</v>
      </c>
      <c r="O57" s="21">
        <f t="shared" si="122"/>
        <v>80</v>
      </c>
      <c r="P57" s="7">
        <f t="shared" si="116"/>
        <v>960</v>
      </c>
      <c r="Q57" s="4"/>
      <c r="R57" s="21">
        <f>$C$57</f>
        <v>80</v>
      </c>
      <c r="S57" s="21">
        <f t="shared" ref="S57:AC57" si="123">$C$57</f>
        <v>80</v>
      </c>
      <c r="T57" s="21">
        <f t="shared" si="123"/>
        <v>80</v>
      </c>
      <c r="U57" s="21">
        <f t="shared" si="123"/>
        <v>80</v>
      </c>
      <c r="V57" s="21">
        <f t="shared" si="123"/>
        <v>80</v>
      </c>
      <c r="W57" s="21">
        <f t="shared" si="123"/>
        <v>80</v>
      </c>
      <c r="X57" s="21">
        <f t="shared" si="123"/>
        <v>80</v>
      </c>
      <c r="Y57" s="21">
        <f t="shared" si="123"/>
        <v>80</v>
      </c>
      <c r="Z57" s="21">
        <f t="shared" si="123"/>
        <v>80</v>
      </c>
      <c r="AA57" s="21">
        <f t="shared" si="123"/>
        <v>80</v>
      </c>
      <c r="AB57" s="21">
        <f t="shared" si="123"/>
        <v>80</v>
      </c>
      <c r="AC57" s="21">
        <f t="shared" si="123"/>
        <v>80</v>
      </c>
      <c r="AD57" s="7">
        <f t="shared" si="118"/>
        <v>960</v>
      </c>
      <c r="AE57" s="4"/>
      <c r="AF57" s="21">
        <f>$C$57</f>
        <v>80</v>
      </c>
      <c r="AG57" s="21">
        <f t="shared" ref="AG57:AQ57" si="124">$C$57</f>
        <v>80</v>
      </c>
      <c r="AH57" s="21">
        <f t="shared" si="124"/>
        <v>80</v>
      </c>
      <c r="AI57" s="21">
        <f t="shared" si="124"/>
        <v>80</v>
      </c>
      <c r="AJ57" s="21">
        <f t="shared" si="124"/>
        <v>80</v>
      </c>
      <c r="AK57" s="21">
        <f t="shared" si="124"/>
        <v>80</v>
      </c>
      <c r="AL57" s="21">
        <f t="shared" si="124"/>
        <v>80</v>
      </c>
      <c r="AM57" s="21">
        <f t="shared" si="124"/>
        <v>80</v>
      </c>
      <c r="AN57" s="21">
        <f t="shared" si="124"/>
        <v>80</v>
      </c>
      <c r="AO57" s="21">
        <f t="shared" si="124"/>
        <v>80</v>
      </c>
      <c r="AP57" s="21">
        <f t="shared" si="124"/>
        <v>80</v>
      </c>
      <c r="AQ57" s="21">
        <f t="shared" si="124"/>
        <v>80</v>
      </c>
      <c r="AR57" s="7">
        <f t="shared" si="120"/>
        <v>960</v>
      </c>
    </row>
    <row r="58" spans="1:44" s="6" customFormat="1" ht="10.050000000000001" customHeight="1" thickBot="1">
      <c r="A58" s="60"/>
      <c r="C58" s="16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8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8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8"/>
    </row>
    <row r="59" spans="1:44" s="6" customFormat="1" ht="19.95" customHeight="1" thickBot="1">
      <c r="A59" s="64" t="s">
        <v>52</v>
      </c>
      <c r="B59" s="22"/>
      <c r="C59" s="22"/>
      <c r="D59" s="23">
        <f t="shared" ref="D59:O59" si="125">SUM(D56:D57)</f>
        <v>130</v>
      </c>
      <c r="E59" s="23">
        <f t="shared" si="125"/>
        <v>130</v>
      </c>
      <c r="F59" s="23">
        <f t="shared" si="125"/>
        <v>130</v>
      </c>
      <c r="G59" s="23">
        <f t="shared" si="125"/>
        <v>130</v>
      </c>
      <c r="H59" s="23">
        <f t="shared" si="125"/>
        <v>130</v>
      </c>
      <c r="I59" s="23">
        <f t="shared" si="125"/>
        <v>130</v>
      </c>
      <c r="J59" s="23">
        <f t="shared" si="125"/>
        <v>130</v>
      </c>
      <c r="K59" s="23">
        <f t="shared" si="125"/>
        <v>130</v>
      </c>
      <c r="L59" s="23">
        <f t="shared" si="125"/>
        <v>130</v>
      </c>
      <c r="M59" s="23">
        <f t="shared" si="125"/>
        <v>130</v>
      </c>
      <c r="N59" s="23">
        <f t="shared" si="125"/>
        <v>130</v>
      </c>
      <c r="O59" s="23">
        <f t="shared" si="125"/>
        <v>130</v>
      </c>
      <c r="P59" s="20">
        <f>SUM(D59:O59)</f>
        <v>1560</v>
      </c>
      <c r="Q59" s="41"/>
      <c r="R59" s="23">
        <f t="shared" ref="R59:AC59" si="126">SUM(R56:R57)</f>
        <v>130</v>
      </c>
      <c r="S59" s="23">
        <f t="shared" si="126"/>
        <v>130</v>
      </c>
      <c r="T59" s="23">
        <f t="shared" si="126"/>
        <v>130</v>
      </c>
      <c r="U59" s="23">
        <f t="shared" si="126"/>
        <v>130</v>
      </c>
      <c r="V59" s="23">
        <f t="shared" si="126"/>
        <v>130</v>
      </c>
      <c r="W59" s="23">
        <f t="shared" si="126"/>
        <v>130</v>
      </c>
      <c r="X59" s="23">
        <f t="shared" si="126"/>
        <v>130</v>
      </c>
      <c r="Y59" s="23">
        <f t="shared" si="126"/>
        <v>130</v>
      </c>
      <c r="Z59" s="23">
        <f t="shared" si="126"/>
        <v>130</v>
      </c>
      <c r="AA59" s="23">
        <f t="shared" si="126"/>
        <v>130</v>
      </c>
      <c r="AB59" s="23">
        <f t="shared" si="126"/>
        <v>130</v>
      </c>
      <c r="AC59" s="23">
        <f t="shared" si="126"/>
        <v>130</v>
      </c>
      <c r="AD59" s="20">
        <f>SUM(R59:AC59)</f>
        <v>1560</v>
      </c>
      <c r="AE59" s="41"/>
      <c r="AF59" s="23">
        <f t="shared" ref="AF59:AQ59" si="127">SUM(AF56:AF57)</f>
        <v>130</v>
      </c>
      <c r="AG59" s="23">
        <f t="shared" si="127"/>
        <v>130</v>
      </c>
      <c r="AH59" s="23">
        <f t="shared" si="127"/>
        <v>130</v>
      </c>
      <c r="AI59" s="23">
        <f t="shared" si="127"/>
        <v>130</v>
      </c>
      <c r="AJ59" s="23">
        <f t="shared" si="127"/>
        <v>130</v>
      </c>
      <c r="AK59" s="23">
        <f t="shared" si="127"/>
        <v>130</v>
      </c>
      <c r="AL59" s="23">
        <f t="shared" si="127"/>
        <v>130</v>
      </c>
      <c r="AM59" s="23">
        <f t="shared" si="127"/>
        <v>130</v>
      </c>
      <c r="AN59" s="23">
        <f t="shared" si="127"/>
        <v>130</v>
      </c>
      <c r="AO59" s="23">
        <f t="shared" si="127"/>
        <v>130</v>
      </c>
      <c r="AP59" s="23">
        <f t="shared" si="127"/>
        <v>130</v>
      </c>
      <c r="AQ59" s="23">
        <f t="shared" si="127"/>
        <v>130</v>
      </c>
      <c r="AR59" s="20">
        <f>SUM(AF59:AQ59)</f>
        <v>1560</v>
      </c>
    </row>
    <row r="60" spans="1:44" s="4" customFormat="1" ht="19.95" customHeight="1">
      <c r="A60" s="63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</row>
    <row r="61" spans="1:44" s="9" customFormat="1" ht="19.95" customHeight="1">
      <c r="A61" s="67" t="s">
        <v>51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</row>
    <row r="62" spans="1:44" s="9" customFormat="1" ht="19.95" customHeight="1">
      <c r="A62" s="68" t="s">
        <v>83</v>
      </c>
      <c r="C62" s="16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7">
        <f t="shared" ref="P62:P67" si="128">SUM(D62,E62,F62,G62,H62,I62,J62,K62,L62,M62,N62,O62)</f>
        <v>0</v>
      </c>
      <c r="Q62" s="4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7">
        <f t="shared" ref="AD62:AD67" si="129">SUM(R62,S62,T62,U62,V62,W62,X62,Y62,Z62,AA62,AB62,AC62)</f>
        <v>0</v>
      </c>
      <c r="AE62" s="4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7">
        <f t="shared" ref="AR62:AR67" si="130">SUM(AF62,AG62,AH62,AI62,AJ62,AK62,AL62,AM62,AN62,AO62,AP62,AQ62)</f>
        <v>0</v>
      </c>
    </row>
    <row r="63" spans="1:44" s="9" customFormat="1" ht="19.95" customHeight="1">
      <c r="A63" s="68" t="s">
        <v>53</v>
      </c>
      <c r="C63" s="16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7">
        <f t="shared" si="128"/>
        <v>0</v>
      </c>
      <c r="Q63" s="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7">
        <f t="shared" si="129"/>
        <v>0</v>
      </c>
      <c r="AE63" s="4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7">
        <f t="shared" si="130"/>
        <v>0</v>
      </c>
    </row>
    <row r="64" spans="1:44" s="9" customFormat="1" ht="19.95" customHeight="1">
      <c r="A64" s="68" t="s">
        <v>56</v>
      </c>
      <c r="C64" s="16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7">
        <f t="shared" si="128"/>
        <v>0</v>
      </c>
      <c r="Q64" s="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7">
        <f t="shared" si="129"/>
        <v>0</v>
      </c>
      <c r="AE64" s="4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7">
        <f t="shared" si="130"/>
        <v>0</v>
      </c>
    </row>
    <row r="65" spans="1:45" s="9" customFormat="1" ht="19.95" customHeight="1">
      <c r="A65" s="68" t="s">
        <v>55</v>
      </c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7">
        <f t="shared" si="128"/>
        <v>0</v>
      </c>
      <c r="Q65" s="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7">
        <f t="shared" si="129"/>
        <v>0</v>
      </c>
      <c r="AE65" s="4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7">
        <f t="shared" si="130"/>
        <v>0</v>
      </c>
    </row>
    <row r="66" spans="1:45" s="9" customFormat="1" ht="19.95" customHeight="1">
      <c r="A66" s="68" t="s">
        <v>84</v>
      </c>
      <c r="C66" s="1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7">
        <f t="shared" si="128"/>
        <v>0</v>
      </c>
      <c r="Q66" s="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7">
        <f t="shared" si="129"/>
        <v>0</v>
      </c>
      <c r="AE66" s="4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7">
        <f t="shared" si="130"/>
        <v>0</v>
      </c>
    </row>
    <row r="67" spans="1:45" s="9" customFormat="1" ht="19.95" customHeight="1">
      <c r="A67" s="68" t="s">
        <v>57</v>
      </c>
      <c r="C67" s="16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7">
        <f t="shared" si="128"/>
        <v>0</v>
      </c>
      <c r="Q67" s="4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7">
        <f t="shared" si="129"/>
        <v>0</v>
      </c>
      <c r="AE67" s="4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7">
        <f t="shared" si="130"/>
        <v>0</v>
      </c>
    </row>
    <row r="68" spans="1:45" s="6" customFormat="1" ht="10.050000000000001" customHeight="1" thickBot="1">
      <c r="A68" s="60"/>
      <c r="C68" s="16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8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8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8"/>
    </row>
    <row r="69" spans="1:45" s="6" customFormat="1" ht="19.95" customHeight="1" thickBot="1">
      <c r="A69" s="64" t="s">
        <v>54</v>
      </c>
      <c r="B69" s="22"/>
      <c r="C69" s="22"/>
      <c r="D69" s="23">
        <f t="shared" ref="D69:O69" si="131">SUM(D62:D67)</f>
        <v>0</v>
      </c>
      <c r="E69" s="23">
        <f t="shared" si="131"/>
        <v>0</v>
      </c>
      <c r="F69" s="23">
        <f t="shared" si="131"/>
        <v>0</v>
      </c>
      <c r="G69" s="23">
        <f t="shared" si="131"/>
        <v>0</v>
      </c>
      <c r="H69" s="23">
        <f t="shared" si="131"/>
        <v>0</v>
      </c>
      <c r="I69" s="23">
        <f t="shared" si="131"/>
        <v>0</v>
      </c>
      <c r="J69" s="23">
        <f t="shared" si="131"/>
        <v>0</v>
      </c>
      <c r="K69" s="23">
        <f t="shared" si="131"/>
        <v>0</v>
      </c>
      <c r="L69" s="23">
        <f t="shared" si="131"/>
        <v>0</v>
      </c>
      <c r="M69" s="23">
        <f t="shared" si="131"/>
        <v>0</v>
      </c>
      <c r="N69" s="23">
        <f t="shared" si="131"/>
        <v>0</v>
      </c>
      <c r="O69" s="23">
        <f t="shared" si="131"/>
        <v>0</v>
      </c>
      <c r="P69" s="20">
        <f>SUM(D69:O69)</f>
        <v>0</v>
      </c>
      <c r="Q69" s="41"/>
      <c r="R69" s="23">
        <f t="shared" ref="R69:AC69" si="132">SUM(R62:R67)</f>
        <v>0</v>
      </c>
      <c r="S69" s="23">
        <f t="shared" si="132"/>
        <v>0</v>
      </c>
      <c r="T69" s="23">
        <f t="shared" si="132"/>
        <v>0</v>
      </c>
      <c r="U69" s="23">
        <f t="shared" si="132"/>
        <v>0</v>
      </c>
      <c r="V69" s="23">
        <f t="shared" si="132"/>
        <v>0</v>
      </c>
      <c r="W69" s="23">
        <f t="shared" si="132"/>
        <v>0</v>
      </c>
      <c r="X69" s="23">
        <f t="shared" si="132"/>
        <v>0</v>
      </c>
      <c r="Y69" s="23">
        <f t="shared" si="132"/>
        <v>0</v>
      </c>
      <c r="Z69" s="23">
        <f t="shared" si="132"/>
        <v>0</v>
      </c>
      <c r="AA69" s="23">
        <f t="shared" si="132"/>
        <v>0</v>
      </c>
      <c r="AB69" s="23">
        <f t="shared" si="132"/>
        <v>0</v>
      </c>
      <c r="AC69" s="23">
        <f t="shared" si="132"/>
        <v>0</v>
      </c>
      <c r="AD69" s="20">
        <f>SUM(R69:AC69)</f>
        <v>0</v>
      </c>
      <c r="AE69" s="41"/>
      <c r="AF69" s="23">
        <f t="shared" ref="AF69:AQ69" si="133">SUM(AF62:AF67)</f>
        <v>0</v>
      </c>
      <c r="AG69" s="23">
        <f t="shared" si="133"/>
        <v>0</v>
      </c>
      <c r="AH69" s="23">
        <f t="shared" si="133"/>
        <v>0</v>
      </c>
      <c r="AI69" s="23">
        <f t="shared" si="133"/>
        <v>0</v>
      </c>
      <c r="AJ69" s="23">
        <f t="shared" si="133"/>
        <v>0</v>
      </c>
      <c r="AK69" s="23">
        <f t="shared" si="133"/>
        <v>0</v>
      </c>
      <c r="AL69" s="23">
        <f t="shared" si="133"/>
        <v>0</v>
      </c>
      <c r="AM69" s="23">
        <f t="shared" si="133"/>
        <v>0</v>
      </c>
      <c r="AN69" s="23">
        <f t="shared" si="133"/>
        <v>0</v>
      </c>
      <c r="AO69" s="23">
        <f t="shared" si="133"/>
        <v>0</v>
      </c>
      <c r="AP69" s="23">
        <f t="shared" si="133"/>
        <v>0</v>
      </c>
      <c r="AQ69" s="23">
        <f t="shared" si="133"/>
        <v>0</v>
      </c>
      <c r="AR69" s="20">
        <f>SUM(AF69:AQ69)</f>
        <v>0</v>
      </c>
    </row>
    <row r="70" spans="1:45" s="4" customFormat="1" ht="19.95" customHeight="1" thickBot="1">
      <c r="A70" s="63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</row>
    <row r="71" spans="1:45" s="6" customFormat="1" ht="19.95" customHeight="1" thickBot="1">
      <c r="A71" s="64" t="s">
        <v>58</v>
      </c>
      <c r="B71" s="22"/>
      <c r="C71" s="22"/>
      <c r="D71" s="23">
        <f t="shared" ref="D71:O71" si="134">D40+D46+D53+D59+D69</f>
        <v>11963.45</v>
      </c>
      <c r="E71" s="23">
        <f t="shared" si="134"/>
        <v>12163.45</v>
      </c>
      <c r="F71" s="23">
        <f t="shared" si="134"/>
        <v>11963.45</v>
      </c>
      <c r="G71" s="23">
        <f t="shared" si="134"/>
        <v>11963.45</v>
      </c>
      <c r="H71" s="23">
        <f t="shared" si="134"/>
        <v>11963.45</v>
      </c>
      <c r="I71" s="23">
        <f t="shared" si="134"/>
        <v>12463.45</v>
      </c>
      <c r="J71" s="23">
        <f t="shared" si="134"/>
        <v>11963.45</v>
      </c>
      <c r="K71" s="23">
        <f t="shared" si="134"/>
        <v>11963.45</v>
      </c>
      <c r="L71" s="23">
        <f t="shared" si="134"/>
        <v>11963.45</v>
      </c>
      <c r="M71" s="23">
        <f t="shared" si="134"/>
        <v>12163.45</v>
      </c>
      <c r="N71" s="23">
        <f t="shared" si="134"/>
        <v>11963.45</v>
      </c>
      <c r="O71" s="23">
        <f t="shared" si="134"/>
        <v>11963.45</v>
      </c>
      <c r="P71" s="20">
        <f>SUM(D71:O71)</f>
        <v>144461.4</v>
      </c>
      <c r="Q71" s="41"/>
      <c r="R71" s="23">
        <f t="shared" ref="R71:AC71" si="135">R40+R46+R53+R59+R69</f>
        <v>11963.45</v>
      </c>
      <c r="S71" s="23">
        <f t="shared" si="135"/>
        <v>12163.45</v>
      </c>
      <c r="T71" s="23">
        <f t="shared" si="135"/>
        <v>11963.45</v>
      </c>
      <c r="U71" s="23">
        <f t="shared" si="135"/>
        <v>11963.45</v>
      </c>
      <c r="V71" s="23">
        <f t="shared" si="135"/>
        <v>11963.45</v>
      </c>
      <c r="W71" s="23">
        <f t="shared" si="135"/>
        <v>12463.45</v>
      </c>
      <c r="X71" s="23">
        <f t="shared" si="135"/>
        <v>11963.45</v>
      </c>
      <c r="Y71" s="23">
        <f t="shared" si="135"/>
        <v>11963.45</v>
      </c>
      <c r="Z71" s="23">
        <f t="shared" si="135"/>
        <v>11963.45</v>
      </c>
      <c r="AA71" s="23">
        <f t="shared" si="135"/>
        <v>12163.45</v>
      </c>
      <c r="AB71" s="23">
        <f t="shared" si="135"/>
        <v>11963.45</v>
      </c>
      <c r="AC71" s="23">
        <f t="shared" si="135"/>
        <v>11963.45</v>
      </c>
      <c r="AD71" s="20">
        <f>SUM(R71:AC71)</f>
        <v>144461.4</v>
      </c>
      <c r="AE71" s="41"/>
      <c r="AF71" s="23">
        <f t="shared" ref="AF71:AQ71" si="136">AF40+AF46+AF53+AF59+AF69</f>
        <v>11963.45</v>
      </c>
      <c r="AG71" s="23">
        <f t="shared" si="136"/>
        <v>12163.45</v>
      </c>
      <c r="AH71" s="23">
        <f t="shared" si="136"/>
        <v>11963.45</v>
      </c>
      <c r="AI71" s="23">
        <f t="shared" si="136"/>
        <v>11963.45</v>
      </c>
      <c r="AJ71" s="23">
        <f t="shared" si="136"/>
        <v>11963.45</v>
      </c>
      <c r="AK71" s="23">
        <f t="shared" si="136"/>
        <v>12463.45</v>
      </c>
      <c r="AL71" s="23">
        <f t="shared" si="136"/>
        <v>11963.45</v>
      </c>
      <c r="AM71" s="23">
        <f t="shared" si="136"/>
        <v>11963.45</v>
      </c>
      <c r="AN71" s="23">
        <f t="shared" si="136"/>
        <v>11963.45</v>
      </c>
      <c r="AO71" s="23">
        <f t="shared" si="136"/>
        <v>12163.45</v>
      </c>
      <c r="AP71" s="23">
        <f t="shared" si="136"/>
        <v>11963.45</v>
      </c>
      <c r="AQ71" s="23">
        <f t="shared" si="136"/>
        <v>11963.45</v>
      </c>
      <c r="AR71" s="20">
        <f>SUM(AF71:AQ71)</f>
        <v>144461.4</v>
      </c>
    </row>
    <row r="72" spans="1:45" s="4" customFormat="1" ht="19.95" customHeight="1" thickBot="1">
      <c r="A72" s="65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</row>
    <row r="73" spans="1:45" s="4" customFormat="1" ht="19.95" customHeight="1" thickBot="1">
      <c r="A73" s="69" t="s">
        <v>81</v>
      </c>
      <c r="B73" s="32"/>
      <c r="C73" s="32"/>
      <c r="D73" s="33">
        <f t="shared" ref="D73:O73" si="137">D11-D20-D71</f>
        <v>-11963.45</v>
      </c>
      <c r="E73" s="33">
        <f t="shared" si="137"/>
        <v>-12163.45</v>
      </c>
      <c r="F73" s="33">
        <f t="shared" si="137"/>
        <v>-11963.45</v>
      </c>
      <c r="G73" s="33">
        <f t="shared" si="137"/>
        <v>-11963.45</v>
      </c>
      <c r="H73" s="33">
        <f t="shared" si="137"/>
        <v>-11963.45</v>
      </c>
      <c r="I73" s="33">
        <f t="shared" si="137"/>
        <v>-12463.45</v>
      </c>
      <c r="J73" s="33">
        <f t="shared" si="137"/>
        <v>-11963.45</v>
      </c>
      <c r="K73" s="33">
        <f t="shared" si="137"/>
        <v>-11963.45</v>
      </c>
      <c r="L73" s="33">
        <f t="shared" si="137"/>
        <v>-11963.45</v>
      </c>
      <c r="M73" s="33">
        <f t="shared" si="137"/>
        <v>-12163.45</v>
      </c>
      <c r="N73" s="33">
        <f t="shared" si="137"/>
        <v>-11963.45</v>
      </c>
      <c r="O73" s="33">
        <f t="shared" si="137"/>
        <v>-11963.45</v>
      </c>
      <c r="P73" s="34">
        <f>SUM(D73:O73)</f>
        <v>-144461.4</v>
      </c>
      <c r="Q73" s="42"/>
      <c r="R73" s="33">
        <f t="shared" ref="R73:AC73" si="138">R11-R20-R71</f>
        <v>-11963.45</v>
      </c>
      <c r="S73" s="33">
        <f t="shared" si="138"/>
        <v>-12163.45</v>
      </c>
      <c r="T73" s="33">
        <f t="shared" si="138"/>
        <v>-11963.45</v>
      </c>
      <c r="U73" s="33">
        <f t="shared" si="138"/>
        <v>-11963.45</v>
      </c>
      <c r="V73" s="33">
        <f t="shared" si="138"/>
        <v>-11963.45</v>
      </c>
      <c r="W73" s="33">
        <f t="shared" si="138"/>
        <v>-12463.45</v>
      </c>
      <c r="X73" s="33">
        <f t="shared" si="138"/>
        <v>-11963.45</v>
      </c>
      <c r="Y73" s="33">
        <f t="shared" si="138"/>
        <v>-11963.45</v>
      </c>
      <c r="Z73" s="33">
        <f t="shared" si="138"/>
        <v>-11963.45</v>
      </c>
      <c r="AA73" s="33">
        <f t="shared" si="138"/>
        <v>-12163.45</v>
      </c>
      <c r="AB73" s="33">
        <f t="shared" si="138"/>
        <v>-11963.45</v>
      </c>
      <c r="AC73" s="33">
        <f t="shared" si="138"/>
        <v>-11963.45</v>
      </c>
      <c r="AD73" s="34">
        <f>SUM(R73:AC73)</f>
        <v>-144461.4</v>
      </c>
      <c r="AE73" s="42"/>
      <c r="AF73" s="33">
        <f t="shared" ref="AF73:AQ73" si="139">AF11-AF20-AF71</f>
        <v>-11963.45</v>
      </c>
      <c r="AG73" s="33">
        <f t="shared" si="139"/>
        <v>-12163.45</v>
      </c>
      <c r="AH73" s="33">
        <f t="shared" si="139"/>
        <v>-11963.45</v>
      </c>
      <c r="AI73" s="33">
        <f t="shared" si="139"/>
        <v>-11963.45</v>
      </c>
      <c r="AJ73" s="33">
        <f t="shared" si="139"/>
        <v>-11963.45</v>
      </c>
      <c r="AK73" s="33">
        <f t="shared" si="139"/>
        <v>-12463.45</v>
      </c>
      <c r="AL73" s="33">
        <f t="shared" si="139"/>
        <v>-11963.45</v>
      </c>
      <c r="AM73" s="33">
        <f t="shared" si="139"/>
        <v>-11963.45</v>
      </c>
      <c r="AN73" s="33">
        <f t="shared" si="139"/>
        <v>-11963.45</v>
      </c>
      <c r="AO73" s="33">
        <f t="shared" si="139"/>
        <v>-12163.45</v>
      </c>
      <c r="AP73" s="33">
        <f t="shared" si="139"/>
        <v>-11963.45</v>
      </c>
      <c r="AQ73" s="33">
        <f t="shared" si="139"/>
        <v>-11963.45</v>
      </c>
      <c r="AR73" s="34">
        <f>SUM(AF73:AQ73)</f>
        <v>-144461.4</v>
      </c>
    </row>
    <row r="74" spans="1:45" s="29" customFormat="1" ht="19.95" customHeight="1">
      <c r="A74" s="65" t="s">
        <v>60</v>
      </c>
      <c r="D74" s="35" t="e">
        <f t="shared" ref="D74:P74" si="140">D73/D11</f>
        <v>#DIV/0!</v>
      </c>
      <c r="E74" s="35" t="e">
        <f t="shared" si="140"/>
        <v>#DIV/0!</v>
      </c>
      <c r="F74" s="35" t="e">
        <f t="shared" si="140"/>
        <v>#DIV/0!</v>
      </c>
      <c r="G74" s="35" t="e">
        <f t="shared" si="140"/>
        <v>#DIV/0!</v>
      </c>
      <c r="H74" s="35" t="e">
        <f t="shared" si="140"/>
        <v>#DIV/0!</v>
      </c>
      <c r="I74" s="35" t="e">
        <f t="shared" si="140"/>
        <v>#DIV/0!</v>
      </c>
      <c r="J74" s="35" t="e">
        <f t="shared" si="140"/>
        <v>#DIV/0!</v>
      </c>
      <c r="K74" s="35" t="e">
        <f t="shared" si="140"/>
        <v>#DIV/0!</v>
      </c>
      <c r="L74" s="35" t="e">
        <f t="shared" si="140"/>
        <v>#DIV/0!</v>
      </c>
      <c r="M74" s="35" t="e">
        <f t="shared" si="140"/>
        <v>#DIV/0!</v>
      </c>
      <c r="N74" s="35" t="e">
        <f t="shared" si="140"/>
        <v>#DIV/0!</v>
      </c>
      <c r="O74" s="35" t="e">
        <f t="shared" si="140"/>
        <v>#DIV/0!</v>
      </c>
      <c r="P74" s="35" t="e">
        <f t="shared" si="140"/>
        <v>#DIV/0!</v>
      </c>
      <c r="Q74" s="36"/>
      <c r="R74" s="35" t="e">
        <f t="shared" ref="R74:AD74" si="141">R73/R11</f>
        <v>#DIV/0!</v>
      </c>
      <c r="S74" s="35" t="e">
        <f t="shared" si="141"/>
        <v>#DIV/0!</v>
      </c>
      <c r="T74" s="35" t="e">
        <f t="shared" si="141"/>
        <v>#DIV/0!</v>
      </c>
      <c r="U74" s="35" t="e">
        <f t="shared" si="141"/>
        <v>#DIV/0!</v>
      </c>
      <c r="V74" s="35" t="e">
        <f t="shared" si="141"/>
        <v>#DIV/0!</v>
      </c>
      <c r="W74" s="35" t="e">
        <f t="shared" si="141"/>
        <v>#DIV/0!</v>
      </c>
      <c r="X74" s="35" t="e">
        <f t="shared" si="141"/>
        <v>#DIV/0!</v>
      </c>
      <c r="Y74" s="35" t="e">
        <f t="shared" si="141"/>
        <v>#DIV/0!</v>
      </c>
      <c r="Z74" s="35" t="e">
        <f t="shared" si="141"/>
        <v>#DIV/0!</v>
      </c>
      <c r="AA74" s="35" t="e">
        <f t="shared" si="141"/>
        <v>#DIV/0!</v>
      </c>
      <c r="AB74" s="35" t="e">
        <f t="shared" si="141"/>
        <v>#DIV/0!</v>
      </c>
      <c r="AC74" s="35" t="e">
        <f t="shared" si="141"/>
        <v>#DIV/0!</v>
      </c>
      <c r="AD74" s="35" t="e">
        <f t="shared" si="141"/>
        <v>#DIV/0!</v>
      </c>
      <c r="AE74" s="36"/>
      <c r="AF74" s="35" t="e">
        <f t="shared" ref="AF74:AR74" si="142">AF73/AF11</f>
        <v>#DIV/0!</v>
      </c>
      <c r="AG74" s="35" t="e">
        <f t="shared" si="142"/>
        <v>#DIV/0!</v>
      </c>
      <c r="AH74" s="35" t="e">
        <f t="shared" si="142"/>
        <v>#DIV/0!</v>
      </c>
      <c r="AI74" s="35" t="e">
        <f t="shared" si="142"/>
        <v>#DIV/0!</v>
      </c>
      <c r="AJ74" s="35" t="e">
        <f t="shared" si="142"/>
        <v>#DIV/0!</v>
      </c>
      <c r="AK74" s="35" t="e">
        <f t="shared" si="142"/>
        <v>#DIV/0!</v>
      </c>
      <c r="AL74" s="35" t="e">
        <f t="shared" si="142"/>
        <v>#DIV/0!</v>
      </c>
      <c r="AM74" s="35" t="e">
        <f t="shared" si="142"/>
        <v>#DIV/0!</v>
      </c>
      <c r="AN74" s="35" t="e">
        <f t="shared" si="142"/>
        <v>#DIV/0!</v>
      </c>
      <c r="AO74" s="35" t="e">
        <f t="shared" si="142"/>
        <v>#DIV/0!</v>
      </c>
      <c r="AP74" s="35" t="e">
        <f t="shared" si="142"/>
        <v>#DIV/0!</v>
      </c>
      <c r="AQ74" s="35" t="e">
        <f t="shared" si="142"/>
        <v>#DIV/0!</v>
      </c>
      <c r="AR74" s="35" t="e">
        <f t="shared" si="142"/>
        <v>#DIV/0!</v>
      </c>
      <c r="AS74" s="30"/>
    </row>
    <row r="75" spans="1:45" s="4" customFormat="1" ht="19.95" customHeight="1">
      <c r="A75" s="70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</row>
    <row r="76" spans="1:45" s="4" customFormat="1" ht="19.95" customHeight="1">
      <c r="A76" s="71" t="s">
        <v>22</v>
      </c>
      <c r="B76" s="31"/>
      <c r="C76" s="31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43">
        <f>SUM(D76,E76,F76,G76,H76,I76,J76,K76,L76,M76,N76,O76)</f>
        <v>0</v>
      </c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43">
        <f>SUM(R76,S76,T76,U76,V76,W76,X76,Y76,Z76,AA76,AB76,AC76)</f>
        <v>0</v>
      </c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3">
        <f>SUM(AF76,AG76,AH76,AI76,AJ76,AK76,AL76,AM76,AN76,AO76,AP76,AQ76)</f>
        <v>0</v>
      </c>
    </row>
    <row r="77" spans="1:45" s="6" customFormat="1" ht="10.050000000000001" customHeight="1" thickBot="1">
      <c r="A77" s="60"/>
      <c r="C77" s="16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</row>
    <row r="78" spans="1:45" s="4" customFormat="1" ht="19.95" customHeight="1" thickBot="1">
      <c r="A78" s="69" t="s">
        <v>82</v>
      </c>
      <c r="B78" s="32"/>
      <c r="C78" s="32"/>
      <c r="D78" s="33">
        <f>D73-D76</f>
        <v>-11963.45</v>
      </c>
      <c r="E78" s="33">
        <f t="shared" ref="E78:P78" si="143">E73-E76</f>
        <v>-12163.45</v>
      </c>
      <c r="F78" s="33">
        <f t="shared" si="143"/>
        <v>-11963.45</v>
      </c>
      <c r="G78" s="33">
        <f t="shared" si="143"/>
        <v>-11963.45</v>
      </c>
      <c r="H78" s="33">
        <f t="shared" si="143"/>
        <v>-11963.45</v>
      </c>
      <c r="I78" s="33">
        <f t="shared" si="143"/>
        <v>-12463.45</v>
      </c>
      <c r="J78" s="33">
        <f t="shared" si="143"/>
        <v>-11963.45</v>
      </c>
      <c r="K78" s="33">
        <f t="shared" si="143"/>
        <v>-11963.45</v>
      </c>
      <c r="L78" s="33">
        <f t="shared" si="143"/>
        <v>-11963.45</v>
      </c>
      <c r="M78" s="33">
        <f t="shared" si="143"/>
        <v>-12163.45</v>
      </c>
      <c r="N78" s="33">
        <f t="shared" si="143"/>
        <v>-11963.45</v>
      </c>
      <c r="O78" s="33">
        <f t="shared" si="143"/>
        <v>-11963.45</v>
      </c>
      <c r="P78" s="39">
        <f t="shared" si="143"/>
        <v>-144461.4</v>
      </c>
      <c r="Q78" s="42"/>
      <c r="R78" s="33">
        <f>R73-R76</f>
        <v>-11963.45</v>
      </c>
      <c r="S78" s="33">
        <f t="shared" ref="S78:AD78" si="144">S73-S76</f>
        <v>-12163.45</v>
      </c>
      <c r="T78" s="33">
        <f t="shared" si="144"/>
        <v>-11963.45</v>
      </c>
      <c r="U78" s="33">
        <f t="shared" si="144"/>
        <v>-11963.45</v>
      </c>
      <c r="V78" s="33">
        <f t="shared" si="144"/>
        <v>-11963.45</v>
      </c>
      <c r="W78" s="33">
        <f t="shared" si="144"/>
        <v>-12463.45</v>
      </c>
      <c r="X78" s="33">
        <f t="shared" si="144"/>
        <v>-11963.45</v>
      </c>
      <c r="Y78" s="33">
        <f t="shared" si="144"/>
        <v>-11963.45</v>
      </c>
      <c r="Z78" s="33">
        <f t="shared" si="144"/>
        <v>-11963.45</v>
      </c>
      <c r="AA78" s="33">
        <f t="shared" si="144"/>
        <v>-12163.45</v>
      </c>
      <c r="AB78" s="33">
        <f t="shared" si="144"/>
        <v>-11963.45</v>
      </c>
      <c r="AC78" s="33">
        <f t="shared" si="144"/>
        <v>-11963.45</v>
      </c>
      <c r="AD78" s="39">
        <f t="shared" si="144"/>
        <v>-144461.4</v>
      </c>
      <c r="AE78" s="42"/>
      <c r="AF78" s="33">
        <f>AF73-AF76</f>
        <v>-11963.45</v>
      </c>
      <c r="AG78" s="33">
        <f t="shared" ref="AG78:AR78" si="145">AG73-AG76</f>
        <v>-12163.45</v>
      </c>
      <c r="AH78" s="33">
        <f t="shared" si="145"/>
        <v>-11963.45</v>
      </c>
      <c r="AI78" s="33">
        <f t="shared" si="145"/>
        <v>-11963.45</v>
      </c>
      <c r="AJ78" s="33">
        <f t="shared" si="145"/>
        <v>-11963.45</v>
      </c>
      <c r="AK78" s="33">
        <f t="shared" si="145"/>
        <v>-12463.45</v>
      </c>
      <c r="AL78" s="33">
        <f t="shared" si="145"/>
        <v>-11963.45</v>
      </c>
      <c r="AM78" s="33">
        <f t="shared" si="145"/>
        <v>-11963.45</v>
      </c>
      <c r="AN78" s="33">
        <f t="shared" si="145"/>
        <v>-11963.45</v>
      </c>
      <c r="AO78" s="33">
        <f t="shared" si="145"/>
        <v>-12163.45</v>
      </c>
      <c r="AP78" s="33">
        <f t="shared" si="145"/>
        <v>-11963.45</v>
      </c>
      <c r="AQ78" s="33">
        <f t="shared" si="145"/>
        <v>-11963.45</v>
      </c>
      <c r="AR78" s="39">
        <f t="shared" si="145"/>
        <v>-144461.4</v>
      </c>
    </row>
    <row r="79" spans="1:45" s="4" customFormat="1" ht="19.95" customHeight="1">
      <c r="A79" s="70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5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5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5"/>
    </row>
    <row r="80" spans="1:45" s="4" customFormat="1" ht="19.95" customHeight="1">
      <c r="A80" s="71" t="s">
        <v>5</v>
      </c>
      <c r="B80" s="31"/>
      <c r="C80" s="31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43">
        <f>SUM(D80,E80,F80,G80,H80,I80,J80,K80,L80,M80,N80,O80)</f>
        <v>0</v>
      </c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43">
        <f>SUM(R80,S80,T80,U80,V80,W80,X80,Y80,Z80,AA80,AB80,AC80)</f>
        <v>0</v>
      </c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43">
        <f>SUM(AF80,AG80,AH80,AI80,AJ80,AK80,AL80,AM80,AN80,AO80,AP80,AQ80)</f>
        <v>0</v>
      </c>
    </row>
    <row r="81" spans="1:44" s="6" customFormat="1" ht="10.050000000000001" customHeight="1" thickBot="1">
      <c r="A81" s="60"/>
      <c r="C81" s="16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</row>
    <row r="82" spans="1:44" s="4" customFormat="1" ht="19.95" customHeight="1" thickBot="1">
      <c r="A82" s="69" t="s">
        <v>6</v>
      </c>
      <c r="B82" s="32"/>
      <c r="C82" s="32"/>
      <c r="D82" s="33">
        <f>D78-D80</f>
        <v>-11963.45</v>
      </c>
      <c r="E82" s="33">
        <f t="shared" ref="E82:P82" si="146">E78-E80</f>
        <v>-12163.45</v>
      </c>
      <c r="F82" s="33">
        <f t="shared" si="146"/>
        <v>-11963.45</v>
      </c>
      <c r="G82" s="33">
        <f t="shared" si="146"/>
        <v>-11963.45</v>
      </c>
      <c r="H82" s="33">
        <f t="shared" si="146"/>
        <v>-11963.45</v>
      </c>
      <c r="I82" s="33">
        <f t="shared" si="146"/>
        <v>-12463.45</v>
      </c>
      <c r="J82" s="33">
        <f t="shared" si="146"/>
        <v>-11963.45</v>
      </c>
      <c r="K82" s="33">
        <f t="shared" si="146"/>
        <v>-11963.45</v>
      </c>
      <c r="L82" s="33">
        <f t="shared" si="146"/>
        <v>-11963.45</v>
      </c>
      <c r="M82" s="33">
        <f t="shared" si="146"/>
        <v>-12163.45</v>
      </c>
      <c r="N82" s="33">
        <f t="shared" si="146"/>
        <v>-11963.45</v>
      </c>
      <c r="O82" s="33">
        <f t="shared" si="146"/>
        <v>-11963.45</v>
      </c>
      <c r="P82" s="39">
        <f t="shared" si="146"/>
        <v>-144461.4</v>
      </c>
      <c r="Q82" s="42"/>
      <c r="R82" s="33">
        <f>R78-R80</f>
        <v>-11963.45</v>
      </c>
      <c r="S82" s="33">
        <f t="shared" ref="S82:AD82" si="147">S78-S80</f>
        <v>-12163.45</v>
      </c>
      <c r="T82" s="33">
        <f t="shared" si="147"/>
        <v>-11963.45</v>
      </c>
      <c r="U82" s="33">
        <f t="shared" si="147"/>
        <v>-11963.45</v>
      </c>
      <c r="V82" s="33">
        <f t="shared" si="147"/>
        <v>-11963.45</v>
      </c>
      <c r="W82" s="33">
        <f t="shared" si="147"/>
        <v>-12463.45</v>
      </c>
      <c r="X82" s="33">
        <f t="shared" si="147"/>
        <v>-11963.45</v>
      </c>
      <c r="Y82" s="33">
        <f t="shared" si="147"/>
        <v>-11963.45</v>
      </c>
      <c r="Z82" s="33">
        <f t="shared" si="147"/>
        <v>-11963.45</v>
      </c>
      <c r="AA82" s="33">
        <f t="shared" si="147"/>
        <v>-12163.45</v>
      </c>
      <c r="AB82" s="33">
        <f t="shared" si="147"/>
        <v>-11963.45</v>
      </c>
      <c r="AC82" s="33">
        <f t="shared" si="147"/>
        <v>-11963.45</v>
      </c>
      <c r="AD82" s="39">
        <f t="shared" si="147"/>
        <v>-144461.4</v>
      </c>
      <c r="AE82" s="42"/>
      <c r="AF82" s="33">
        <f>AF78-AF80</f>
        <v>-11963.45</v>
      </c>
      <c r="AG82" s="33">
        <f t="shared" ref="AG82:AR82" si="148">AG78-AG80</f>
        <v>-12163.45</v>
      </c>
      <c r="AH82" s="33">
        <f t="shared" si="148"/>
        <v>-11963.45</v>
      </c>
      <c r="AI82" s="33">
        <f t="shared" si="148"/>
        <v>-11963.45</v>
      </c>
      <c r="AJ82" s="33">
        <f t="shared" si="148"/>
        <v>-11963.45</v>
      </c>
      <c r="AK82" s="33">
        <f t="shared" si="148"/>
        <v>-12463.45</v>
      </c>
      <c r="AL82" s="33">
        <f t="shared" si="148"/>
        <v>-11963.45</v>
      </c>
      <c r="AM82" s="33">
        <f t="shared" si="148"/>
        <v>-11963.45</v>
      </c>
      <c r="AN82" s="33">
        <f t="shared" si="148"/>
        <v>-11963.45</v>
      </c>
      <c r="AO82" s="33">
        <f t="shared" si="148"/>
        <v>-12163.45</v>
      </c>
      <c r="AP82" s="33">
        <f t="shared" si="148"/>
        <v>-11963.45</v>
      </c>
      <c r="AQ82" s="33">
        <f t="shared" si="148"/>
        <v>-11963.45</v>
      </c>
      <c r="AR82" s="39">
        <f t="shared" si="148"/>
        <v>-144461.4</v>
      </c>
    </row>
    <row r="83" spans="1:44" s="6" customFormat="1" ht="10.050000000000001" customHeight="1">
      <c r="A83" s="60"/>
      <c r="C83" s="16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</row>
    <row r="84" spans="1:44" s="4" customFormat="1" ht="19.95" customHeight="1">
      <c r="A84" s="71" t="s">
        <v>7</v>
      </c>
      <c r="B84" s="31"/>
      <c r="C84" s="31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43">
        <f>SUM(D84,E84,F84,G84,H84,I84,J84,K84,L84,M84,N84,O84)</f>
        <v>0</v>
      </c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43">
        <f>SUM(R84,S84,T84,U84,V84,W84,X84,Y84,Z84,AA84,AB84,AC84)</f>
        <v>0</v>
      </c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43">
        <f>SUM(AF84,AG84,AH84,AI84,AJ84,AK84,AL84,AM84,AN84,AO84,AP84,AQ84)</f>
        <v>0</v>
      </c>
    </row>
    <row r="85" spans="1:44" s="4" customFormat="1" ht="19.95" customHeight="1" thickBot="1">
      <c r="A85" s="63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5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5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5"/>
    </row>
    <row r="86" spans="1:44" s="4" customFormat="1" ht="19.95" customHeight="1" thickBot="1">
      <c r="A86" s="69" t="s">
        <v>8</v>
      </c>
      <c r="B86" s="32"/>
      <c r="C86" s="32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9">
        <f t="shared" ref="P86" si="149">P82-P84</f>
        <v>-144461.4</v>
      </c>
      <c r="Q86" s="42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9">
        <f t="shared" ref="AD86" si="150">AD82-AD84</f>
        <v>-144461.4</v>
      </c>
      <c r="AE86" s="42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9">
        <f t="shared" ref="AR86" si="151">AR82-AR84</f>
        <v>-144461.4</v>
      </c>
    </row>
    <row r="87" spans="1:44" s="9" customFormat="1" ht="19.95" customHeight="1">
      <c r="A87" s="66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</row>
    <row r="88" spans="1:44" s="9" customFormat="1" ht="19.95" customHeight="1">
      <c r="A88" s="66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</row>
    <row r="89" spans="1:44" s="4" customFormat="1" ht="19.95" customHeight="1">
      <c r="A89" s="58" t="s">
        <v>9</v>
      </c>
      <c r="D89" s="11" t="str">
        <f t="shared" ref="D89:P89" si="152">D3</f>
        <v>Jan</v>
      </c>
      <c r="E89" s="11" t="str">
        <f t="shared" si="152"/>
        <v>Feb</v>
      </c>
      <c r="F89" s="11" t="str">
        <f t="shared" si="152"/>
        <v>Mars</v>
      </c>
      <c r="G89" s="11" t="str">
        <f t="shared" si="152"/>
        <v>Avril</v>
      </c>
      <c r="H89" s="11" t="str">
        <f t="shared" si="152"/>
        <v>Mai</v>
      </c>
      <c r="I89" s="11" t="str">
        <f t="shared" si="152"/>
        <v>Juin</v>
      </c>
      <c r="J89" s="11" t="str">
        <f t="shared" si="152"/>
        <v>Juillet</v>
      </c>
      <c r="K89" s="11" t="str">
        <f t="shared" si="152"/>
        <v>Août</v>
      </c>
      <c r="L89" s="11" t="str">
        <f t="shared" si="152"/>
        <v>Sept</v>
      </c>
      <c r="M89" s="11" t="str">
        <f t="shared" si="152"/>
        <v>Oct</v>
      </c>
      <c r="N89" s="11" t="str">
        <f t="shared" si="152"/>
        <v>Nov</v>
      </c>
      <c r="O89" s="11" t="str">
        <f t="shared" si="152"/>
        <v>Dec</v>
      </c>
      <c r="P89" s="11" t="str">
        <f t="shared" si="152"/>
        <v>Total 2025</v>
      </c>
      <c r="R89" s="11" t="str">
        <f t="shared" ref="R89:AD89" si="153">R3</f>
        <v>Jan</v>
      </c>
      <c r="S89" s="11" t="str">
        <f t="shared" si="153"/>
        <v>Feb</v>
      </c>
      <c r="T89" s="11" t="str">
        <f t="shared" si="153"/>
        <v>Mars</v>
      </c>
      <c r="U89" s="11" t="str">
        <f t="shared" si="153"/>
        <v>Avril</v>
      </c>
      <c r="V89" s="11" t="str">
        <f t="shared" si="153"/>
        <v>Mai</v>
      </c>
      <c r="W89" s="11" t="str">
        <f t="shared" si="153"/>
        <v>Juin</v>
      </c>
      <c r="X89" s="11" t="str">
        <f t="shared" si="153"/>
        <v>Juillet</v>
      </c>
      <c r="Y89" s="11" t="str">
        <f t="shared" si="153"/>
        <v>Août</v>
      </c>
      <c r="Z89" s="11" t="str">
        <f t="shared" si="153"/>
        <v>Sept</v>
      </c>
      <c r="AA89" s="11" t="str">
        <f t="shared" si="153"/>
        <v>Oct</v>
      </c>
      <c r="AB89" s="11" t="str">
        <f t="shared" si="153"/>
        <v>Nov</v>
      </c>
      <c r="AC89" s="11" t="str">
        <f t="shared" si="153"/>
        <v>Dec</v>
      </c>
      <c r="AD89" s="11" t="str">
        <f t="shared" si="153"/>
        <v>Total 2026</v>
      </c>
      <c r="AF89" s="11" t="str">
        <f t="shared" ref="AF89:AR89" si="154">AF3</f>
        <v>Jan</v>
      </c>
      <c r="AG89" s="11" t="str">
        <f t="shared" si="154"/>
        <v>Feb</v>
      </c>
      <c r="AH89" s="11" t="str">
        <f t="shared" si="154"/>
        <v>Mars</v>
      </c>
      <c r="AI89" s="11" t="str">
        <f t="shared" si="154"/>
        <v>Avril</v>
      </c>
      <c r="AJ89" s="11" t="str">
        <f t="shared" si="154"/>
        <v>Mai</v>
      </c>
      <c r="AK89" s="11" t="str">
        <f t="shared" si="154"/>
        <v>Juin</v>
      </c>
      <c r="AL89" s="11" t="str">
        <f t="shared" si="154"/>
        <v>Juillet</v>
      </c>
      <c r="AM89" s="11" t="str">
        <f t="shared" si="154"/>
        <v>Août</v>
      </c>
      <c r="AN89" s="11" t="str">
        <f t="shared" si="154"/>
        <v>Sept</v>
      </c>
      <c r="AO89" s="11" t="str">
        <f t="shared" si="154"/>
        <v>Oct</v>
      </c>
      <c r="AP89" s="11" t="str">
        <f t="shared" si="154"/>
        <v>Nov</v>
      </c>
      <c r="AQ89" s="11" t="str">
        <f t="shared" si="154"/>
        <v>Dec</v>
      </c>
      <c r="AR89" s="11" t="str">
        <f t="shared" si="154"/>
        <v>Total 2027</v>
      </c>
    </row>
    <row r="90" spans="1:44" s="4" customFormat="1" ht="19.95" customHeight="1">
      <c r="A90" s="72" t="s">
        <v>61</v>
      </c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7">
        <f>SUM(D90,E90,F90,G90,H90,I90,J90,K90,L90,M90,N90,O90)</f>
        <v>0</v>
      </c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7">
        <f>SUM(R90,S90,T90,U90,V90,W90,X90,Y90,Z90,AA90,AB90,AC90)</f>
        <v>0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7">
        <f>SUM(AF90,AG90,AH90,AI90,AJ90,AK90,AL90,AM90,AN90,AO90,AP90,AQ90)</f>
        <v>0</v>
      </c>
    </row>
    <row r="91" spans="1:44" s="4" customFormat="1" ht="19.95" customHeight="1">
      <c r="A91" s="72" t="s">
        <v>62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7">
        <f>SUM(D91,E91,F91,G91,H91,I91,J91,K91,L91,M91,N91,O91)</f>
        <v>0</v>
      </c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7">
        <f>SUM(R91,S91,T91,U91,V91,W91,X91,Y91,Z91,AA91,AB91,AC91)</f>
        <v>0</v>
      </c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7">
        <f>SUM(AF91,AG91,AH91,AI91,AJ91,AK91,AL91,AM91,AN91,AO91,AP91,AQ91)</f>
        <v>0</v>
      </c>
    </row>
    <row r="92" spans="1:44" s="4" customFormat="1" ht="19.95" customHeight="1" thickBot="1">
      <c r="A92" s="72" t="s">
        <v>63</v>
      </c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7">
        <f>SUM(D92,E92,F92,G92,H92,I92,J92,K92,L92,M92,N92,O92)</f>
        <v>0</v>
      </c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7">
        <f>SUM(R92,S92,T92,U92,V92,W92,X92,Y92,Z92,AA92,AB92,AC92)</f>
        <v>0</v>
      </c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7">
        <f>SUM(AF92,AG92,AH92,AI92,AJ92,AK92,AL92,AM92,AN92,AO92,AP92,AQ92)</f>
        <v>0</v>
      </c>
    </row>
    <row r="93" spans="1:44" s="6" customFormat="1" ht="19.95" customHeight="1" thickBot="1">
      <c r="A93" s="64" t="s">
        <v>64</v>
      </c>
      <c r="B93" s="22"/>
      <c r="C93" s="22"/>
      <c r="D93" s="23">
        <f t="shared" ref="D93:P93" si="155">SUM(D90:D92)</f>
        <v>0</v>
      </c>
      <c r="E93" s="23">
        <f t="shared" si="155"/>
        <v>0</v>
      </c>
      <c r="F93" s="23">
        <f t="shared" si="155"/>
        <v>0</v>
      </c>
      <c r="G93" s="23">
        <f t="shared" si="155"/>
        <v>0</v>
      </c>
      <c r="H93" s="23">
        <f t="shared" si="155"/>
        <v>0</v>
      </c>
      <c r="I93" s="23">
        <f t="shared" si="155"/>
        <v>0</v>
      </c>
      <c r="J93" s="23">
        <f t="shared" si="155"/>
        <v>0</v>
      </c>
      <c r="K93" s="23">
        <f t="shared" si="155"/>
        <v>0</v>
      </c>
      <c r="L93" s="23">
        <f t="shared" si="155"/>
        <v>0</v>
      </c>
      <c r="M93" s="23">
        <f t="shared" si="155"/>
        <v>0</v>
      </c>
      <c r="N93" s="23">
        <f t="shared" si="155"/>
        <v>0</v>
      </c>
      <c r="O93" s="23">
        <f t="shared" si="155"/>
        <v>0</v>
      </c>
      <c r="P93" s="20">
        <f t="shared" si="155"/>
        <v>0</v>
      </c>
      <c r="Q93" s="41"/>
      <c r="R93" s="23">
        <f t="shared" ref="R93:AD93" si="156">SUM(R90:R92)</f>
        <v>0</v>
      </c>
      <c r="S93" s="23">
        <f t="shared" si="156"/>
        <v>0</v>
      </c>
      <c r="T93" s="23">
        <f t="shared" si="156"/>
        <v>0</v>
      </c>
      <c r="U93" s="23">
        <f t="shared" si="156"/>
        <v>0</v>
      </c>
      <c r="V93" s="23">
        <f t="shared" si="156"/>
        <v>0</v>
      </c>
      <c r="W93" s="23">
        <f t="shared" si="156"/>
        <v>0</v>
      </c>
      <c r="X93" s="23">
        <f t="shared" si="156"/>
        <v>0</v>
      </c>
      <c r="Y93" s="23">
        <f t="shared" si="156"/>
        <v>0</v>
      </c>
      <c r="Z93" s="23">
        <f t="shared" si="156"/>
        <v>0</v>
      </c>
      <c r="AA93" s="23">
        <f t="shared" si="156"/>
        <v>0</v>
      </c>
      <c r="AB93" s="23">
        <f t="shared" si="156"/>
        <v>0</v>
      </c>
      <c r="AC93" s="23">
        <f t="shared" si="156"/>
        <v>0</v>
      </c>
      <c r="AD93" s="20">
        <f t="shared" si="156"/>
        <v>0</v>
      </c>
      <c r="AE93" s="41"/>
      <c r="AF93" s="23">
        <f t="shared" ref="AF93:AR93" si="157">SUM(AF90:AF92)</f>
        <v>0</v>
      </c>
      <c r="AG93" s="23">
        <f t="shared" si="157"/>
        <v>0</v>
      </c>
      <c r="AH93" s="23">
        <f t="shared" si="157"/>
        <v>0</v>
      </c>
      <c r="AI93" s="23">
        <f t="shared" si="157"/>
        <v>0</v>
      </c>
      <c r="AJ93" s="23">
        <f t="shared" si="157"/>
        <v>0</v>
      </c>
      <c r="AK93" s="23">
        <f t="shared" si="157"/>
        <v>0</v>
      </c>
      <c r="AL93" s="23">
        <f t="shared" si="157"/>
        <v>0</v>
      </c>
      <c r="AM93" s="23">
        <f t="shared" si="157"/>
        <v>0</v>
      </c>
      <c r="AN93" s="23">
        <f t="shared" si="157"/>
        <v>0</v>
      </c>
      <c r="AO93" s="23">
        <f t="shared" si="157"/>
        <v>0</v>
      </c>
      <c r="AP93" s="23">
        <f t="shared" si="157"/>
        <v>0</v>
      </c>
      <c r="AQ93" s="23">
        <f t="shared" si="157"/>
        <v>0</v>
      </c>
      <c r="AR93" s="20">
        <f t="shared" si="157"/>
        <v>0</v>
      </c>
    </row>
    <row r="94" spans="1:44" s="4" customFormat="1" ht="19.95" customHeight="1">
      <c r="A94" s="63"/>
    </row>
    <row r="95" spans="1:44" s="4" customFormat="1" ht="19.95" customHeight="1">
      <c r="A95" s="63"/>
    </row>
    <row r="96" spans="1:44" s="4" customFormat="1" ht="19.95" customHeight="1">
      <c r="A96" s="58" t="s">
        <v>23</v>
      </c>
      <c r="D96" s="47" t="str">
        <f t="shared" ref="D96:P96" si="158">D89</f>
        <v>Jan</v>
      </c>
      <c r="E96" s="47" t="str">
        <f t="shared" si="158"/>
        <v>Feb</v>
      </c>
      <c r="F96" s="47" t="str">
        <f t="shared" si="158"/>
        <v>Mars</v>
      </c>
      <c r="G96" s="47" t="str">
        <f t="shared" si="158"/>
        <v>Avril</v>
      </c>
      <c r="H96" s="47" t="str">
        <f t="shared" si="158"/>
        <v>Mai</v>
      </c>
      <c r="I96" s="47" t="str">
        <f t="shared" si="158"/>
        <v>Juin</v>
      </c>
      <c r="J96" s="47" t="str">
        <f t="shared" si="158"/>
        <v>Juillet</v>
      </c>
      <c r="K96" s="47" t="str">
        <f t="shared" si="158"/>
        <v>Août</v>
      </c>
      <c r="L96" s="47" t="str">
        <f t="shared" si="158"/>
        <v>Sept</v>
      </c>
      <c r="M96" s="47" t="str">
        <f t="shared" si="158"/>
        <v>Oct</v>
      </c>
      <c r="N96" s="47" t="str">
        <f t="shared" si="158"/>
        <v>Nov</v>
      </c>
      <c r="O96" s="47" t="str">
        <f t="shared" si="158"/>
        <v>Dec</v>
      </c>
      <c r="P96" s="47" t="str">
        <f t="shared" si="158"/>
        <v>Total 2025</v>
      </c>
      <c r="R96" s="47" t="str">
        <f t="shared" ref="R96:AD96" si="159">R89</f>
        <v>Jan</v>
      </c>
      <c r="S96" s="47" t="str">
        <f t="shared" si="159"/>
        <v>Feb</v>
      </c>
      <c r="T96" s="47" t="str">
        <f t="shared" si="159"/>
        <v>Mars</v>
      </c>
      <c r="U96" s="47" t="str">
        <f t="shared" si="159"/>
        <v>Avril</v>
      </c>
      <c r="V96" s="47" t="str">
        <f t="shared" si="159"/>
        <v>Mai</v>
      </c>
      <c r="W96" s="47" t="str">
        <f t="shared" si="159"/>
        <v>Juin</v>
      </c>
      <c r="X96" s="47" t="str">
        <f t="shared" si="159"/>
        <v>Juillet</v>
      </c>
      <c r="Y96" s="47" t="str">
        <f t="shared" si="159"/>
        <v>Août</v>
      </c>
      <c r="Z96" s="47" t="str">
        <f t="shared" si="159"/>
        <v>Sept</v>
      </c>
      <c r="AA96" s="47" t="str">
        <f t="shared" si="159"/>
        <v>Oct</v>
      </c>
      <c r="AB96" s="47" t="str">
        <f t="shared" si="159"/>
        <v>Nov</v>
      </c>
      <c r="AC96" s="47" t="str">
        <f t="shared" si="159"/>
        <v>Dec</v>
      </c>
      <c r="AD96" s="47" t="str">
        <f t="shared" si="159"/>
        <v>Total 2026</v>
      </c>
      <c r="AF96" s="47" t="str">
        <f t="shared" ref="AF96:AR96" si="160">AF89</f>
        <v>Jan</v>
      </c>
      <c r="AG96" s="47" t="str">
        <f t="shared" si="160"/>
        <v>Feb</v>
      </c>
      <c r="AH96" s="47" t="str">
        <f t="shared" si="160"/>
        <v>Mars</v>
      </c>
      <c r="AI96" s="47" t="str">
        <f t="shared" si="160"/>
        <v>Avril</v>
      </c>
      <c r="AJ96" s="47" t="str">
        <f t="shared" si="160"/>
        <v>Mai</v>
      </c>
      <c r="AK96" s="47" t="str">
        <f t="shared" si="160"/>
        <v>Juin</v>
      </c>
      <c r="AL96" s="47" t="str">
        <f t="shared" si="160"/>
        <v>Juillet</v>
      </c>
      <c r="AM96" s="47" t="str">
        <f t="shared" si="160"/>
        <v>Août</v>
      </c>
      <c r="AN96" s="47" t="str">
        <f t="shared" si="160"/>
        <v>Sept</v>
      </c>
      <c r="AO96" s="47" t="str">
        <f t="shared" si="160"/>
        <v>Oct</v>
      </c>
      <c r="AP96" s="47" t="str">
        <f t="shared" si="160"/>
        <v>Nov</v>
      </c>
      <c r="AQ96" s="47" t="str">
        <f t="shared" si="160"/>
        <v>Dec</v>
      </c>
      <c r="AR96" s="47" t="str">
        <f t="shared" si="160"/>
        <v>Total 2027</v>
      </c>
    </row>
    <row r="97" spans="1:44" s="4" customFormat="1" ht="19.95" customHeight="1">
      <c r="A97" s="63" t="s">
        <v>24</v>
      </c>
      <c r="D97" s="44">
        <v>0</v>
      </c>
      <c r="E97" s="45">
        <f t="shared" ref="E97" si="161">D109</f>
        <v>5836.5499999999993</v>
      </c>
      <c r="F97" s="45">
        <f t="shared" ref="F97" si="162">E109</f>
        <v>-6326.9000000000015</v>
      </c>
      <c r="G97" s="45">
        <f t="shared" ref="G97" si="163">F109</f>
        <v>-18290.350000000002</v>
      </c>
      <c r="H97" s="45">
        <f t="shared" ref="H97" si="164">G109</f>
        <v>-30253.800000000003</v>
      </c>
      <c r="I97" s="45">
        <f t="shared" ref="I97" si="165">H109</f>
        <v>-42217.25</v>
      </c>
      <c r="J97" s="45">
        <f t="shared" ref="J97" si="166">I109</f>
        <v>-54680.7</v>
      </c>
      <c r="K97" s="45">
        <f t="shared" ref="K97" si="167">J109</f>
        <v>-66644.149999999994</v>
      </c>
      <c r="L97" s="45">
        <f t="shared" ref="L97" si="168">K109</f>
        <v>-78607.599999999991</v>
      </c>
      <c r="M97" s="45">
        <f t="shared" ref="M97" si="169">L109</f>
        <v>-90571.049999999988</v>
      </c>
      <c r="N97" s="45">
        <f t="shared" ref="N97" si="170">M109</f>
        <v>-102734.49999999999</v>
      </c>
      <c r="O97" s="45">
        <f t="shared" ref="O97" si="171">N109</f>
        <v>-114697.94999999998</v>
      </c>
      <c r="P97" s="12">
        <f>D97</f>
        <v>0</v>
      </c>
      <c r="R97" s="44">
        <f>O109</f>
        <v>-126661.39999999998</v>
      </c>
      <c r="S97" s="45">
        <f t="shared" ref="S97:AC97" si="172">R109</f>
        <v>-138624.84999999998</v>
      </c>
      <c r="T97" s="45">
        <f t="shared" si="172"/>
        <v>-150788.29999999999</v>
      </c>
      <c r="U97" s="45">
        <f t="shared" si="172"/>
        <v>-162751.75</v>
      </c>
      <c r="V97" s="45">
        <f t="shared" si="172"/>
        <v>-174715.2</v>
      </c>
      <c r="W97" s="45">
        <f t="shared" si="172"/>
        <v>-186678.65000000002</v>
      </c>
      <c r="X97" s="45">
        <f t="shared" si="172"/>
        <v>-199142.10000000003</v>
      </c>
      <c r="Y97" s="45">
        <f t="shared" si="172"/>
        <v>-211105.55000000005</v>
      </c>
      <c r="Z97" s="45">
        <f t="shared" si="172"/>
        <v>-223069.00000000006</v>
      </c>
      <c r="AA97" s="45">
        <f t="shared" si="172"/>
        <v>-235032.45000000007</v>
      </c>
      <c r="AB97" s="45">
        <f t="shared" si="172"/>
        <v>-247195.90000000008</v>
      </c>
      <c r="AC97" s="45">
        <f t="shared" si="172"/>
        <v>-259159.35000000009</v>
      </c>
      <c r="AD97" s="12">
        <f>R97</f>
        <v>-126661.39999999998</v>
      </c>
      <c r="AF97" s="46">
        <f>AC109</f>
        <v>-271122.8000000001</v>
      </c>
      <c r="AG97" s="45">
        <f t="shared" ref="AG97:AQ97" si="173">AF109</f>
        <v>-283086.25000000012</v>
      </c>
      <c r="AH97" s="45">
        <f t="shared" si="173"/>
        <v>-295249.70000000013</v>
      </c>
      <c r="AI97" s="45">
        <f t="shared" si="173"/>
        <v>-307213.15000000014</v>
      </c>
      <c r="AJ97" s="45">
        <f t="shared" si="173"/>
        <v>-319176.60000000015</v>
      </c>
      <c r="AK97" s="45">
        <f t="shared" si="173"/>
        <v>-331140.05000000016</v>
      </c>
      <c r="AL97" s="45">
        <f t="shared" si="173"/>
        <v>-343603.50000000017</v>
      </c>
      <c r="AM97" s="45">
        <f t="shared" si="173"/>
        <v>-355566.95000000019</v>
      </c>
      <c r="AN97" s="45">
        <f t="shared" si="173"/>
        <v>-367530.4000000002</v>
      </c>
      <c r="AO97" s="45">
        <f t="shared" si="173"/>
        <v>-379493.85000000021</v>
      </c>
      <c r="AP97" s="45">
        <f t="shared" si="173"/>
        <v>-391657.30000000022</v>
      </c>
      <c r="AQ97" s="45">
        <f t="shared" si="173"/>
        <v>-403620.75000000023</v>
      </c>
      <c r="AR97" s="12">
        <f>AF97</f>
        <v>-271122.8000000001</v>
      </c>
    </row>
    <row r="98" spans="1:44" s="4" customFormat="1" ht="19.95" customHeight="1">
      <c r="A98" s="73" t="s">
        <v>65</v>
      </c>
      <c r="D98" s="49">
        <v>-2200</v>
      </c>
      <c r="E98" s="21"/>
      <c r="F98" s="21"/>
      <c r="G98" s="48"/>
      <c r="H98" s="21"/>
      <c r="I98" s="21"/>
      <c r="J98" s="21"/>
      <c r="K98" s="21"/>
      <c r="L98" s="21"/>
      <c r="N98" s="21"/>
      <c r="O98" s="21"/>
      <c r="P98" s="7">
        <f>SUM(D98,E98,F98,G98,H98,I98,J98,K98,L98,M98,N98,O98)</f>
        <v>-2200</v>
      </c>
      <c r="R98" s="21"/>
      <c r="S98" s="21">
        <v>0</v>
      </c>
      <c r="T98" s="21">
        <v>0</v>
      </c>
      <c r="U98" s="48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7">
        <f>SUM(R98,S98,T98,U98,V98,W98,X98,Y98,Z98,AA98,AB98,AC98)</f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12">
        <f>AF98</f>
        <v>0</v>
      </c>
    </row>
    <row r="99" spans="1:44" s="4" customFormat="1" ht="19.95" customHeight="1">
      <c r="A99" s="73" t="s">
        <v>66</v>
      </c>
      <c r="D99" s="49">
        <v>20000</v>
      </c>
      <c r="E99" s="21"/>
      <c r="F99" s="21"/>
      <c r="G99" s="21"/>
      <c r="H99" s="21"/>
      <c r="I99" s="21"/>
      <c r="J99" s="21"/>
      <c r="K99" s="21"/>
      <c r="L99" s="21"/>
      <c r="N99" s="21"/>
      <c r="O99" s="21"/>
      <c r="P99" s="7">
        <f>SUM(D99,E99,F99,G99,H99,I99,J99,K99,L99,M99,N99,O99)</f>
        <v>20000</v>
      </c>
      <c r="R99" s="21"/>
      <c r="S99" s="21"/>
      <c r="T99" s="21">
        <v>0</v>
      </c>
      <c r="U99" s="21"/>
      <c r="V99" s="21"/>
      <c r="W99" s="21"/>
      <c r="X99" s="21"/>
      <c r="Y99" s="21"/>
      <c r="Z99" s="21"/>
      <c r="AA99" s="21"/>
      <c r="AB99" s="21"/>
      <c r="AC99" s="21"/>
      <c r="AD99" s="7">
        <f>SUM(R99,S99,T99,U99,V99,W99,X99,Y99,Z99,AA99,AB99,AC99)</f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v>0</v>
      </c>
      <c r="AO99" s="21">
        <v>0</v>
      </c>
      <c r="AP99" s="21">
        <v>0</v>
      </c>
      <c r="AQ99" s="21">
        <v>0</v>
      </c>
      <c r="AR99" s="7">
        <f>SUM(AF99,AG99,AH99,AI99,AJ99,AK99,AL99,AM99,AN99,AO99,AP99,AQ99)</f>
        <v>0</v>
      </c>
    </row>
    <row r="100" spans="1:44" s="4" customFormat="1" ht="19.95" customHeight="1">
      <c r="A100" s="63" t="s">
        <v>67</v>
      </c>
      <c r="D100" s="21"/>
      <c r="E100" s="21"/>
      <c r="F100" s="21"/>
      <c r="G100" s="21"/>
      <c r="H100" s="21"/>
      <c r="I100" s="21"/>
      <c r="J100" s="21"/>
      <c r="K100" s="21"/>
      <c r="L100" s="21"/>
      <c r="M100" s="21">
        <v>0</v>
      </c>
      <c r="N100" s="21"/>
      <c r="O100" s="21"/>
      <c r="P100" s="7">
        <f>SUM(D100,E100,F100,G100,H100,I100,J100,K100,L100,M100,N100,O100)</f>
        <v>0</v>
      </c>
      <c r="R100" s="21"/>
      <c r="S100" s="21"/>
      <c r="T100" s="21"/>
      <c r="U100" s="21"/>
      <c r="V100" s="21"/>
      <c r="W100" s="21"/>
      <c r="X100" s="21"/>
      <c r="Y100" s="21"/>
      <c r="Z100" s="21"/>
      <c r="AA100" s="21">
        <v>0</v>
      </c>
      <c r="AB100" s="21"/>
      <c r="AC100" s="21"/>
      <c r="AD100" s="7">
        <f>SUM(R100,S100,T100,U100,V100,W100,X100,Y100,Z100,AA100,AB100,AC100)</f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v>0</v>
      </c>
      <c r="AO100" s="21">
        <v>0</v>
      </c>
      <c r="AP100" s="21">
        <v>0</v>
      </c>
      <c r="AQ100" s="21">
        <v>0</v>
      </c>
      <c r="AR100" s="7">
        <f>SUM(AF100,AG100,AH100,AI100,AJ100,AK100,AL100,AM100,AN100,AO100,AP100,AQ100)</f>
        <v>0</v>
      </c>
    </row>
    <row r="101" spans="1:44" s="4" customFormat="1" ht="19.95" customHeight="1">
      <c r="A101" s="58" t="s">
        <v>25</v>
      </c>
      <c r="D101" s="51">
        <f t="shared" ref="D101:P101" si="174">SUM(D97:D100)</f>
        <v>17800</v>
      </c>
      <c r="E101" s="51">
        <f t="shared" si="174"/>
        <v>5836.5499999999993</v>
      </c>
      <c r="F101" s="51">
        <f t="shared" si="174"/>
        <v>-6326.9000000000015</v>
      </c>
      <c r="G101" s="51">
        <f t="shared" si="174"/>
        <v>-18290.350000000002</v>
      </c>
      <c r="H101" s="51">
        <f t="shared" si="174"/>
        <v>-30253.800000000003</v>
      </c>
      <c r="I101" s="51">
        <f t="shared" si="174"/>
        <v>-42217.25</v>
      </c>
      <c r="J101" s="51">
        <f t="shared" si="174"/>
        <v>-54680.7</v>
      </c>
      <c r="K101" s="51">
        <f t="shared" si="174"/>
        <v>-66644.149999999994</v>
      </c>
      <c r="L101" s="51">
        <f t="shared" si="174"/>
        <v>-78607.599999999991</v>
      </c>
      <c r="M101" s="51">
        <f t="shared" si="174"/>
        <v>-90571.049999999988</v>
      </c>
      <c r="N101" s="51">
        <f t="shared" si="174"/>
        <v>-102734.49999999999</v>
      </c>
      <c r="O101" s="51">
        <f t="shared" si="174"/>
        <v>-114697.94999999998</v>
      </c>
      <c r="P101" s="51">
        <f t="shared" si="174"/>
        <v>17800</v>
      </c>
      <c r="R101" s="51">
        <f t="shared" ref="R101:AD101" si="175">SUM(R97:R100)</f>
        <v>-126661.39999999998</v>
      </c>
      <c r="S101" s="51">
        <f t="shared" si="175"/>
        <v>-138624.84999999998</v>
      </c>
      <c r="T101" s="51">
        <f t="shared" si="175"/>
        <v>-150788.29999999999</v>
      </c>
      <c r="U101" s="51">
        <f t="shared" si="175"/>
        <v>-162751.75</v>
      </c>
      <c r="V101" s="51">
        <f t="shared" si="175"/>
        <v>-174715.2</v>
      </c>
      <c r="W101" s="51">
        <f t="shared" si="175"/>
        <v>-186678.65000000002</v>
      </c>
      <c r="X101" s="51">
        <f t="shared" si="175"/>
        <v>-199142.10000000003</v>
      </c>
      <c r="Y101" s="51">
        <f t="shared" si="175"/>
        <v>-211105.55000000005</v>
      </c>
      <c r="Z101" s="51">
        <f t="shared" si="175"/>
        <v>-223069.00000000006</v>
      </c>
      <c r="AA101" s="51">
        <f t="shared" si="175"/>
        <v>-235032.45000000007</v>
      </c>
      <c r="AB101" s="51">
        <f t="shared" si="175"/>
        <v>-247195.90000000008</v>
      </c>
      <c r="AC101" s="51">
        <f t="shared" si="175"/>
        <v>-259159.35000000009</v>
      </c>
      <c r="AD101" s="51">
        <f t="shared" si="175"/>
        <v>-126661.39999999998</v>
      </c>
      <c r="AF101" s="51">
        <f t="shared" ref="AF101:AR101" si="176">SUM(AF97:AF100)</f>
        <v>-271122.8000000001</v>
      </c>
      <c r="AG101" s="51">
        <f t="shared" si="176"/>
        <v>-283086.25000000012</v>
      </c>
      <c r="AH101" s="51">
        <f t="shared" si="176"/>
        <v>-295249.70000000013</v>
      </c>
      <c r="AI101" s="51">
        <f t="shared" si="176"/>
        <v>-307213.15000000014</v>
      </c>
      <c r="AJ101" s="51">
        <f t="shared" si="176"/>
        <v>-319176.60000000015</v>
      </c>
      <c r="AK101" s="51">
        <f t="shared" si="176"/>
        <v>-331140.05000000016</v>
      </c>
      <c r="AL101" s="51">
        <f t="shared" si="176"/>
        <v>-343603.50000000017</v>
      </c>
      <c r="AM101" s="51">
        <f t="shared" si="176"/>
        <v>-355566.95000000019</v>
      </c>
      <c r="AN101" s="51">
        <f t="shared" si="176"/>
        <v>-367530.4000000002</v>
      </c>
      <c r="AO101" s="51">
        <f t="shared" si="176"/>
        <v>-379493.85000000021</v>
      </c>
      <c r="AP101" s="51">
        <f t="shared" si="176"/>
        <v>-391657.30000000022</v>
      </c>
      <c r="AQ101" s="51">
        <f t="shared" si="176"/>
        <v>-403620.75000000023</v>
      </c>
      <c r="AR101" s="51">
        <f t="shared" si="176"/>
        <v>-271122.8000000001</v>
      </c>
    </row>
    <row r="102" spans="1:44" s="4" customFormat="1" ht="19.95" customHeight="1">
      <c r="A102" s="63" t="s">
        <v>68</v>
      </c>
      <c r="D102" s="52">
        <f t="shared" ref="D102:P102" si="177">D11</f>
        <v>0</v>
      </c>
      <c r="E102" s="52">
        <f t="shared" si="177"/>
        <v>0</v>
      </c>
      <c r="F102" s="52">
        <f t="shared" si="177"/>
        <v>0</v>
      </c>
      <c r="G102" s="52">
        <f t="shared" si="177"/>
        <v>0</v>
      </c>
      <c r="H102" s="52">
        <f t="shared" si="177"/>
        <v>0</v>
      </c>
      <c r="I102" s="52">
        <f t="shared" si="177"/>
        <v>0</v>
      </c>
      <c r="J102" s="52">
        <f t="shared" si="177"/>
        <v>0</v>
      </c>
      <c r="K102" s="52">
        <f t="shared" si="177"/>
        <v>0</v>
      </c>
      <c r="L102" s="52">
        <f t="shared" si="177"/>
        <v>0</v>
      </c>
      <c r="M102" s="52">
        <f t="shared" si="177"/>
        <v>0</v>
      </c>
      <c r="N102" s="52">
        <f t="shared" si="177"/>
        <v>0</v>
      </c>
      <c r="O102" s="52">
        <f t="shared" si="177"/>
        <v>0</v>
      </c>
      <c r="P102" s="13">
        <f t="shared" si="177"/>
        <v>0</v>
      </c>
      <c r="R102" s="52">
        <f t="shared" ref="R102:AD102" si="178">R11</f>
        <v>0</v>
      </c>
      <c r="S102" s="52">
        <f t="shared" si="178"/>
        <v>0</v>
      </c>
      <c r="T102" s="52">
        <f t="shared" si="178"/>
        <v>0</v>
      </c>
      <c r="U102" s="52">
        <f t="shared" si="178"/>
        <v>0</v>
      </c>
      <c r="V102" s="52">
        <f t="shared" si="178"/>
        <v>0</v>
      </c>
      <c r="W102" s="52">
        <f t="shared" si="178"/>
        <v>0</v>
      </c>
      <c r="X102" s="52">
        <f t="shared" si="178"/>
        <v>0</v>
      </c>
      <c r="Y102" s="52">
        <f t="shared" si="178"/>
        <v>0</v>
      </c>
      <c r="Z102" s="52">
        <f t="shared" si="178"/>
        <v>0</v>
      </c>
      <c r="AA102" s="52">
        <f t="shared" si="178"/>
        <v>0</v>
      </c>
      <c r="AB102" s="52">
        <f t="shared" si="178"/>
        <v>0</v>
      </c>
      <c r="AC102" s="52">
        <f t="shared" si="178"/>
        <v>0</v>
      </c>
      <c r="AD102" s="13">
        <f t="shared" si="178"/>
        <v>0</v>
      </c>
      <c r="AF102" s="52">
        <f t="shared" ref="AF102:AR102" si="179">AF11</f>
        <v>0</v>
      </c>
      <c r="AG102" s="52">
        <f t="shared" si="179"/>
        <v>0</v>
      </c>
      <c r="AH102" s="52">
        <f t="shared" si="179"/>
        <v>0</v>
      </c>
      <c r="AI102" s="52">
        <f t="shared" si="179"/>
        <v>0</v>
      </c>
      <c r="AJ102" s="52">
        <f t="shared" si="179"/>
        <v>0</v>
      </c>
      <c r="AK102" s="52">
        <f t="shared" si="179"/>
        <v>0</v>
      </c>
      <c r="AL102" s="52">
        <f t="shared" si="179"/>
        <v>0</v>
      </c>
      <c r="AM102" s="52">
        <f t="shared" si="179"/>
        <v>0</v>
      </c>
      <c r="AN102" s="52">
        <f t="shared" si="179"/>
        <v>0</v>
      </c>
      <c r="AO102" s="52">
        <f t="shared" si="179"/>
        <v>0</v>
      </c>
      <c r="AP102" s="52">
        <f t="shared" si="179"/>
        <v>0</v>
      </c>
      <c r="AQ102" s="52">
        <f t="shared" si="179"/>
        <v>0</v>
      </c>
      <c r="AR102" s="13">
        <f t="shared" si="179"/>
        <v>0</v>
      </c>
    </row>
    <row r="103" spans="1:44" s="4" customFormat="1" ht="19.95" customHeight="1">
      <c r="A103" s="66" t="s">
        <v>10</v>
      </c>
      <c r="D103" s="50">
        <f t="shared" ref="D103:P103" si="180">D102+D101</f>
        <v>17800</v>
      </c>
      <c r="E103" s="50">
        <f t="shared" si="180"/>
        <v>5836.5499999999993</v>
      </c>
      <c r="F103" s="50">
        <f t="shared" si="180"/>
        <v>-6326.9000000000015</v>
      </c>
      <c r="G103" s="50">
        <f t="shared" si="180"/>
        <v>-18290.350000000002</v>
      </c>
      <c r="H103" s="50">
        <f t="shared" si="180"/>
        <v>-30253.800000000003</v>
      </c>
      <c r="I103" s="50">
        <f t="shared" si="180"/>
        <v>-42217.25</v>
      </c>
      <c r="J103" s="50">
        <f t="shared" si="180"/>
        <v>-54680.7</v>
      </c>
      <c r="K103" s="50">
        <f t="shared" si="180"/>
        <v>-66644.149999999994</v>
      </c>
      <c r="L103" s="50">
        <f t="shared" si="180"/>
        <v>-78607.599999999991</v>
      </c>
      <c r="M103" s="50">
        <f t="shared" si="180"/>
        <v>-90571.049999999988</v>
      </c>
      <c r="N103" s="50">
        <f t="shared" si="180"/>
        <v>-102734.49999999999</v>
      </c>
      <c r="O103" s="50">
        <f t="shared" si="180"/>
        <v>-114697.94999999998</v>
      </c>
      <c r="P103" s="50">
        <f t="shared" si="180"/>
        <v>17800</v>
      </c>
      <c r="R103" s="50">
        <f t="shared" ref="R103:AD103" si="181">R102+R101</f>
        <v>-126661.39999999998</v>
      </c>
      <c r="S103" s="50">
        <f t="shared" si="181"/>
        <v>-138624.84999999998</v>
      </c>
      <c r="T103" s="50">
        <f t="shared" si="181"/>
        <v>-150788.29999999999</v>
      </c>
      <c r="U103" s="50">
        <f t="shared" si="181"/>
        <v>-162751.75</v>
      </c>
      <c r="V103" s="50">
        <f t="shared" si="181"/>
        <v>-174715.2</v>
      </c>
      <c r="W103" s="50">
        <f t="shared" si="181"/>
        <v>-186678.65000000002</v>
      </c>
      <c r="X103" s="50">
        <f t="shared" si="181"/>
        <v>-199142.10000000003</v>
      </c>
      <c r="Y103" s="50">
        <f t="shared" si="181"/>
        <v>-211105.55000000005</v>
      </c>
      <c r="Z103" s="50">
        <f t="shared" si="181"/>
        <v>-223069.00000000006</v>
      </c>
      <c r="AA103" s="50">
        <f t="shared" si="181"/>
        <v>-235032.45000000007</v>
      </c>
      <c r="AB103" s="50">
        <f t="shared" si="181"/>
        <v>-247195.90000000008</v>
      </c>
      <c r="AC103" s="50">
        <f t="shared" si="181"/>
        <v>-259159.35000000009</v>
      </c>
      <c r="AD103" s="50">
        <f t="shared" si="181"/>
        <v>-126661.39999999998</v>
      </c>
      <c r="AF103" s="50">
        <f t="shared" ref="AF103:AR103" si="182">AF102+AF101</f>
        <v>-271122.8000000001</v>
      </c>
      <c r="AG103" s="50">
        <f t="shared" si="182"/>
        <v>-283086.25000000012</v>
      </c>
      <c r="AH103" s="50">
        <f t="shared" si="182"/>
        <v>-295249.70000000013</v>
      </c>
      <c r="AI103" s="50">
        <f t="shared" si="182"/>
        <v>-307213.15000000014</v>
      </c>
      <c r="AJ103" s="50">
        <f t="shared" si="182"/>
        <v>-319176.60000000015</v>
      </c>
      <c r="AK103" s="50">
        <f t="shared" si="182"/>
        <v>-331140.05000000016</v>
      </c>
      <c r="AL103" s="50">
        <f t="shared" si="182"/>
        <v>-343603.50000000017</v>
      </c>
      <c r="AM103" s="50">
        <f t="shared" si="182"/>
        <v>-355566.95000000019</v>
      </c>
      <c r="AN103" s="50">
        <f t="shared" si="182"/>
        <v>-367530.4000000002</v>
      </c>
      <c r="AO103" s="50">
        <f t="shared" si="182"/>
        <v>-379493.85000000021</v>
      </c>
      <c r="AP103" s="50">
        <f t="shared" si="182"/>
        <v>-391657.30000000022</v>
      </c>
      <c r="AQ103" s="50">
        <f t="shared" si="182"/>
        <v>-403620.75000000023</v>
      </c>
      <c r="AR103" s="50">
        <f t="shared" si="182"/>
        <v>-271122.8000000001</v>
      </c>
    </row>
    <row r="104" spans="1:44" s="4" customFormat="1" ht="19.95" customHeight="1">
      <c r="A104" s="63" t="s">
        <v>69</v>
      </c>
      <c r="D104" s="21">
        <f t="shared" ref="D104:P104" si="183">-(D20+D71)</f>
        <v>-11963.45</v>
      </c>
      <c r="E104" s="21">
        <f t="shared" si="183"/>
        <v>-12163.45</v>
      </c>
      <c r="F104" s="21">
        <f t="shared" si="183"/>
        <v>-11963.45</v>
      </c>
      <c r="G104" s="21">
        <f t="shared" si="183"/>
        <v>-11963.45</v>
      </c>
      <c r="H104" s="21">
        <f t="shared" si="183"/>
        <v>-11963.45</v>
      </c>
      <c r="I104" s="21">
        <f t="shared" si="183"/>
        <v>-12463.45</v>
      </c>
      <c r="J104" s="21">
        <f t="shared" si="183"/>
        <v>-11963.45</v>
      </c>
      <c r="K104" s="21">
        <f t="shared" si="183"/>
        <v>-11963.45</v>
      </c>
      <c r="L104" s="21">
        <f t="shared" si="183"/>
        <v>-11963.45</v>
      </c>
      <c r="M104" s="21">
        <f t="shared" si="183"/>
        <v>-12163.45</v>
      </c>
      <c r="N104" s="21">
        <f t="shared" si="183"/>
        <v>-11963.45</v>
      </c>
      <c r="O104" s="21">
        <f t="shared" si="183"/>
        <v>-11963.45</v>
      </c>
      <c r="P104" s="21">
        <f t="shared" si="183"/>
        <v>-144461.4</v>
      </c>
      <c r="R104" s="21">
        <f t="shared" ref="R104:AD104" si="184">-(R20+R71)</f>
        <v>-11963.45</v>
      </c>
      <c r="S104" s="21">
        <f t="shared" si="184"/>
        <v>-12163.45</v>
      </c>
      <c r="T104" s="21">
        <f t="shared" si="184"/>
        <v>-11963.45</v>
      </c>
      <c r="U104" s="21">
        <f t="shared" si="184"/>
        <v>-11963.45</v>
      </c>
      <c r="V104" s="21">
        <f t="shared" si="184"/>
        <v>-11963.45</v>
      </c>
      <c r="W104" s="21">
        <f t="shared" si="184"/>
        <v>-12463.45</v>
      </c>
      <c r="X104" s="21">
        <f t="shared" si="184"/>
        <v>-11963.45</v>
      </c>
      <c r="Y104" s="21">
        <f t="shared" si="184"/>
        <v>-11963.45</v>
      </c>
      <c r="Z104" s="21">
        <f t="shared" si="184"/>
        <v>-11963.45</v>
      </c>
      <c r="AA104" s="21">
        <f t="shared" si="184"/>
        <v>-12163.45</v>
      </c>
      <c r="AB104" s="21">
        <f t="shared" si="184"/>
        <v>-11963.45</v>
      </c>
      <c r="AC104" s="21">
        <f t="shared" si="184"/>
        <v>-11963.45</v>
      </c>
      <c r="AD104" s="21">
        <f t="shared" si="184"/>
        <v>-144461.4</v>
      </c>
      <c r="AF104" s="21">
        <f t="shared" ref="AF104:AR104" si="185">-(AF20+AF71)</f>
        <v>-11963.45</v>
      </c>
      <c r="AG104" s="21">
        <f t="shared" si="185"/>
        <v>-12163.45</v>
      </c>
      <c r="AH104" s="21">
        <f t="shared" si="185"/>
        <v>-11963.45</v>
      </c>
      <c r="AI104" s="21">
        <f t="shared" si="185"/>
        <v>-11963.45</v>
      </c>
      <c r="AJ104" s="21">
        <f t="shared" si="185"/>
        <v>-11963.45</v>
      </c>
      <c r="AK104" s="21">
        <f t="shared" si="185"/>
        <v>-12463.45</v>
      </c>
      <c r="AL104" s="21">
        <f t="shared" si="185"/>
        <v>-11963.45</v>
      </c>
      <c r="AM104" s="21">
        <f t="shared" si="185"/>
        <v>-11963.45</v>
      </c>
      <c r="AN104" s="21">
        <f t="shared" si="185"/>
        <v>-11963.45</v>
      </c>
      <c r="AO104" s="21">
        <f t="shared" si="185"/>
        <v>-12163.45</v>
      </c>
      <c r="AP104" s="21">
        <f t="shared" si="185"/>
        <v>-11963.45</v>
      </c>
      <c r="AQ104" s="21">
        <f t="shared" si="185"/>
        <v>-11963.45</v>
      </c>
      <c r="AR104" s="21">
        <f t="shared" si="185"/>
        <v>-144461.4</v>
      </c>
    </row>
    <row r="105" spans="1:44" s="4" customFormat="1" ht="19.95" customHeight="1">
      <c r="A105" s="63" t="s">
        <v>11</v>
      </c>
      <c r="D105" s="21">
        <f>-D93</f>
        <v>0</v>
      </c>
      <c r="E105" s="21">
        <f t="shared" ref="E105:P105" si="186">-E93</f>
        <v>0</v>
      </c>
      <c r="F105" s="21">
        <f t="shared" si="186"/>
        <v>0</v>
      </c>
      <c r="G105" s="21">
        <f t="shared" si="186"/>
        <v>0</v>
      </c>
      <c r="H105" s="21">
        <f t="shared" si="186"/>
        <v>0</v>
      </c>
      <c r="I105" s="21">
        <f t="shared" si="186"/>
        <v>0</v>
      </c>
      <c r="J105" s="21">
        <f t="shared" si="186"/>
        <v>0</v>
      </c>
      <c r="K105" s="21">
        <f t="shared" si="186"/>
        <v>0</v>
      </c>
      <c r="L105" s="21">
        <f t="shared" si="186"/>
        <v>0</v>
      </c>
      <c r="M105" s="21">
        <f t="shared" si="186"/>
        <v>0</v>
      </c>
      <c r="N105" s="21">
        <f t="shared" si="186"/>
        <v>0</v>
      </c>
      <c r="O105" s="21">
        <f t="shared" si="186"/>
        <v>0</v>
      </c>
      <c r="P105" s="21">
        <f t="shared" si="186"/>
        <v>0</v>
      </c>
      <c r="R105" s="21">
        <f>-R93</f>
        <v>0</v>
      </c>
      <c r="S105" s="21">
        <f t="shared" ref="S105:AD105" si="187">-S93</f>
        <v>0</v>
      </c>
      <c r="T105" s="21">
        <f t="shared" si="187"/>
        <v>0</v>
      </c>
      <c r="U105" s="21">
        <f t="shared" si="187"/>
        <v>0</v>
      </c>
      <c r="V105" s="21">
        <f t="shared" si="187"/>
        <v>0</v>
      </c>
      <c r="W105" s="21">
        <f t="shared" si="187"/>
        <v>0</v>
      </c>
      <c r="X105" s="21">
        <f t="shared" si="187"/>
        <v>0</v>
      </c>
      <c r="Y105" s="21">
        <f t="shared" si="187"/>
        <v>0</v>
      </c>
      <c r="Z105" s="21">
        <f t="shared" si="187"/>
        <v>0</v>
      </c>
      <c r="AA105" s="21">
        <f t="shared" si="187"/>
        <v>0</v>
      </c>
      <c r="AB105" s="21">
        <f t="shared" si="187"/>
        <v>0</v>
      </c>
      <c r="AC105" s="21">
        <f t="shared" si="187"/>
        <v>0</v>
      </c>
      <c r="AD105" s="21">
        <f t="shared" si="187"/>
        <v>0</v>
      </c>
      <c r="AF105" s="21">
        <f>-AF93</f>
        <v>0</v>
      </c>
      <c r="AG105" s="21">
        <f t="shared" ref="AG105:AR105" si="188">-AG93</f>
        <v>0</v>
      </c>
      <c r="AH105" s="21">
        <f t="shared" si="188"/>
        <v>0</v>
      </c>
      <c r="AI105" s="21">
        <f t="shared" si="188"/>
        <v>0</v>
      </c>
      <c r="AJ105" s="21">
        <f t="shared" si="188"/>
        <v>0</v>
      </c>
      <c r="AK105" s="21">
        <f t="shared" si="188"/>
        <v>0</v>
      </c>
      <c r="AL105" s="21">
        <f t="shared" si="188"/>
        <v>0</v>
      </c>
      <c r="AM105" s="21">
        <f t="shared" si="188"/>
        <v>0</v>
      </c>
      <c r="AN105" s="21">
        <f t="shared" si="188"/>
        <v>0</v>
      </c>
      <c r="AO105" s="21">
        <f t="shared" si="188"/>
        <v>0</v>
      </c>
      <c r="AP105" s="21">
        <f t="shared" si="188"/>
        <v>0</v>
      </c>
      <c r="AQ105" s="21">
        <f t="shared" si="188"/>
        <v>0</v>
      </c>
      <c r="AR105" s="21">
        <f t="shared" si="188"/>
        <v>0</v>
      </c>
    </row>
    <row r="106" spans="1:44" s="4" customFormat="1" ht="19.95" customHeight="1">
      <c r="A106" s="63" t="s">
        <v>12</v>
      </c>
      <c r="D106" s="21">
        <f>-(D80+D84)</f>
        <v>0</v>
      </c>
      <c r="E106" s="21">
        <f t="shared" ref="E106:P106" si="189">-(E80+E84)</f>
        <v>0</v>
      </c>
      <c r="F106" s="21">
        <f t="shared" si="189"/>
        <v>0</v>
      </c>
      <c r="G106" s="21">
        <f t="shared" si="189"/>
        <v>0</v>
      </c>
      <c r="H106" s="21">
        <f t="shared" si="189"/>
        <v>0</v>
      </c>
      <c r="I106" s="21">
        <f t="shared" si="189"/>
        <v>0</v>
      </c>
      <c r="J106" s="21">
        <f t="shared" si="189"/>
        <v>0</v>
      </c>
      <c r="K106" s="21">
        <f t="shared" si="189"/>
        <v>0</v>
      </c>
      <c r="L106" s="21">
        <f t="shared" si="189"/>
        <v>0</v>
      </c>
      <c r="M106" s="21">
        <f t="shared" si="189"/>
        <v>0</v>
      </c>
      <c r="N106" s="21">
        <f t="shared" si="189"/>
        <v>0</v>
      </c>
      <c r="O106" s="21">
        <f t="shared" si="189"/>
        <v>0</v>
      </c>
      <c r="P106" s="21">
        <f t="shared" si="189"/>
        <v>0</v>
      </c>
      <c r="R106" s="21">
        <f>-(R80+R84)</f>
        <v>0</v>
      </c>
      <c r="S106" s="21">
        <f t="shared" ref="S106:AD106" si="190">-(S80+S84)</f>
        <v>0</v>
      </c>
      <c r="T106" s="21">
        <f t="shared" si="190"/>
        <v>0</v>
      </c>
      <c r="U106" s="21">
        <f t="shared" si="190"/>
        <v>0</v>
      </c>
      <c r="V106" s="21">
        <f t="shared" si="190"/>
        <v>0</v>
      </c>
      <c r="W106" s="21">
        <f t="shared" si="190"/>
        <v>0</v>
      </c>
      <c r="X106" s="21">
        <f t="shared" si="190"/>
        <v>0</v>
      </c>
      <c r="Y106" s="21">
        <f t="shared" si="190"/>
        <v>0</v>
      </c>
      <c r="Z106" s="21">
        <f t="shared" si="190"/>
        <v>0</v>
      </c>
      <c r="AA106" s="21">
        <f t="shared" si="190"/>
        <v>0</v>
      </c>
      <c r="AB106" s="21">
        <f t="shared" si="190"/>
        <v>0</v>
      </c>
      <c r="AC106" s="21">
        <f t="shared" si="190"/>
        <v>0</v>
      </c>
      <c r="AD106" s="21">
        <f t="shared" si="190"/>
        <v>0</v>
      </c>
      <c r="AF106" s="21">
        <f>-(AF80+AF84)</f>
        <v>0</v>
      </c>
      <c r="AG106" s="21">
        <f t="shared" ref="AG106:AR106" si="191">-(AG80+AG84)</f>
        <v>0</v>
      </c>
      <c r="AH106" s="21">
        <f t="shared" si="191"/>
        <v>0</v>
      </c>
      <c r="AI106" s="21">
        <f t="shared" si="191"/>
        <v>0</v>
      </c>
      <c r="AJ106" s="21">
        <f t="shared" si="191"/>
        <v>0</v>
      </c>
      <c r="AK106" s="21">
        <f t="shared" si="191"/>
        <v>0</v>
      </c>
      <c r="AL106" s="21">
        <f t="shared" si="191"/>
        <v>0</v>
      </c>
      <c r="AM106" s="21">
        <f t="shared" si="191"/>
        <v>0</v>
      </c>
      <c r="AN106" s="21">
        <f t="shared" si="191"/>
        <v>0</v>
      </c>
      <c r="AO106" s="21">
        <f t="shared" si="191"/>
        <v>0</v>
      </c>
      <c r="AP106" s="21">
        <f t="shared" si="191"/>
        <v>0</v>
      </c>
      <c r="AQ106" s="21">
        <f t="shared" si="191"/>
        <v>0</v>
      </c>
      <c r="AR106" s="21">
        <f t="shared" si="191"/>
        <v>0</v>
      </c>
    </row>
    <row r="107" spans="1:44" s="4" customFormat="1" ht="19.95" customHeight="1" thickBot="1">
      <c r="A107" s="66" t="s">
        <v>13</v>
      </c>
      <c r="D107" s="53">
        <f t="shared" ref="D107:P107" si="192">SUM(D104:D106)</f>
        <v>-11963.45</v>
      </c>
      <c r="E107" s="53">
        <f t="shared" si="192"/>
        <v>-12163.45</v>
      </c>
      <c r="F107" s="53">
        <f t="shared" si="192"/>
        <v>-11963.45</v>
      </c>
      <c r="G107" s="53">
        <f t="shared" si="192"/>
        <v>-11963.45</v>
      </c>
      <c r="H107" s="53">
        <f t="shared" si="192"/>
        <v>-11963.45</v>
      </c>
      <c r="I107" s="53">
        <f t="shared" si="192"/>
        <v>-12463.45</v>
      </c>
      <c r="J107" s="53">
        <f t="shared" si="192"/>
        <v>-11963.45</v>
      </c>
      <c r="K107" s="53">
        <f t="shared" si="192"/>
        <v>-11963.45</v>
      </c>
      <c r="L107" s="53">
        <f t="shared" si="192"/>
        <v>-11963.45</v>
      </c>
      <c r="M107" s="53">
        <f t="shared" si="192"/>
        <v>-12163.45</v>
      </c>
      <c r="N107" s="53">
        <f t="shared" si="192"/>
        <v>-11963.45</v>
      </c>
      <c r="O107" s="53">
        <f t="shared" si="192"/>
        <v>-11963.45</v>
      </c>
      <c r="P107" s="53">
        <f t="shared" si="192"/>
        <v>-144461.4</v>
      </c>
      <c r="R107" s="53">
        <f t="shared" ref="R107:AD107" si="193">SUM(R104:R106)</f>
        <v>-11963.45</v>
      </c>
      <c r="S107" s="53">
        <f t="shared" si="193"/>
        <v>-12163.45</v>
      </c>
      <c r="T107" s="53">
        <f t="shared" si="193"/>
        <v>-11963.45</v>
      </c>
      <c r="U107" s="53">
        <f t="shared" si="193"/>
        <v>-11963.45</v>
      </c>
      <c r="V107" s="53">
        <f t="shared" si="193"/>
        <v>-11963.45</v>
      </c>
      <c r="W107" s="53">
        <f t="shared" si="193"/>
        <v>-12463.45</v>
      </c>
      <c r="X107" s="53">
        <f t="shared" si="193"/>
        <v>-11963.45</v>
      </c>
      <c r="Y107" s="53">
        <f t="shared" si="193"/>
        <v>-11963.45</v>
      </c>
      <c r="Z107" s="53">
        <f t="shared" si="193"/>
        <v>-11963.45</v>
      </c>
      <c r="AA107" s="53">
        <f t="shared" si="193"/>
        <v>-12163.45</v>
      </c>
      <c r="AB107" s="53">
        <f t="shared" si="193"/>
        <v>-11963.45</v>
      </c>
      <c r="AC107" s="53">
        <f t="shared" si="193"/>
        <v>-11963.45</v>
      </c>
      <c r="AD107" s="53">
        <f t="shared" si="193"/>
        <v>-144461.4</v>
      </c>
      <c r="AF107" s="53">
        <f t="shared" ref="AF107:AR107" si="194">SUM(AF104:AF106)</f>
        <v>-11963.45</v>
      </c>
      <c r="AG107" s="53">
        <f t="shared" si="194"/>
        <v>-12163.45</v>
      </c>
      <c r="AH107" s="53">
        <f t="shared" si="194"/>
        <v>-11963.45</v>
      </c>
      <c r="AI107" s="53">
        <f t="shared" si="194"/>
        <v>-11963.45</v>
      </c>
      <c r="AJ107" s="53">
        <f t="shared" si="194"/>
        <v>-11963.45</v>
      </c>
      <c r="AK107" s="53">
        <f t="shared" si="194"/>
        <v>-12463.45</v>
      </c>
      <c r="AL107" s="53">
        <f t="shared" si="194"/>
        <v>-11963.45</v>
      </c>
      <c r="AM107" s="53">
        <f t="shared" si="194"/>
        <v>-11963.45</v>
      </c>
      <c r="AN107" s="53">
        <f t="shared" si="194"/>
        <v>-11963.45</v>
      </c>
      <c r="AO107" s="53">
        <f t="shared" si="194"/>
        <v>-12163.45</v>
      </c>
      <c r="AP107" s="53">
        <f t="shared" si="194"/>
        <v>-11963.45</v>
      </c>
      <c r="AQ107" s="53">
        <f t="shared" si="194"/>
        <v>-11963.45</v>
      </c>
      <c r="AR107" s="53">
        <f t="shared" si="194"/>
        <v>-144461.4</v>
      </c>
    </row>
    <row r="108" spans="1:44" s="4" customFormat="1" ht="19.95" customHeight="1" thickTop="1" thickBot="1">
      <c r="A108" s="66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</row>
    <row r="109" spans="1:44" s="9" customFormat="1" ht="19.95" customHeight="1" thickBot="1">
      <c r="A109" s="69" t="s">
        <v>26</v>
      </c>
      <c r="B109" s="55"/>
      <c r="C109" s="55"/>
      <c r="D109" s="39">
        <f>D103+D107</f>
        <v>5836.5499999999993</v>
      </c>
      <c r="E109" s="39">
        <f t="shared" ref="E109:P109" si="195">E103+E107</f>
        <v>-6326.9000000000015</v>
      </c>
      <c r="F109" s="39">
        <f t="shared" si="195"/>
        <v>-18290.350000000002</v>
      </c>
      <c r="G109" s="39">
        <f t="shared" si="195"/>
        <v>-30253.800000000003</v>
      </c>
      <c r="H109" s="39">
        <f t="shared" si="195"/>
        <v>-42217.25</v>
      </c>
      <c r="I109" s="39">
        <f t="shared" si="195"/>
        <v>-54680.7</v>
      </c>
      <c r="J109" s="39">
        <f t="shared" si="195"/>
        <v>-66644.149999999994</v>
      </c>
      <c r="K109" s="39">
        <f t="shared" si="195"/>
        <v>-78607.599999999991</v>
      </c>
      <c r="L109" s="39">
        <f t="shared" si="195"/>
        <v>-90571.049999999988</v>
      </c>
      <c r="M109" s="39">
        <f t="shared" si="195"/>
        <v>-102734.49999999999</v>
      </c>
      <c r="N109" s="39">
        <f t="shared" si="195"/>
        <v>-114697.94999999998</v>
      </c>
      <c r="O109" s="39">
        <f t="shared" si="195"/>
        <v>-126661.39999999998</v>
      </c>
      <c r="P109" s="39">
        <f t="shared" si="195"/>
        <v>-126661.4</v>
      </c>
      <c r="Q109" s="56"/>
      <c r="R109" s="39">
        <f>R103+R107</f>
        <v>-138624.84999999998</v>
      </c>
      <c r="S109" s="39">
        <f t="shared" ref="S109:AD109" si="196">S103+S107</f>
        <v>-150788.29999999999</v>
      </c>
      <c r="T109" s="39">
        <f t="shared" si="196"/>
        <v>-162751.75</v>
      </c>
      <c r="U109" s="39">
        <f t="shared" si="196"/>
        <v>-174715.2</v>
      </c>
      <c r="V109" s="39">
        <f t="shared" si="196"/>
        <v>-186678.65000000002</v>
      </c>
      <c r="W109" s="39">
        <f t="shared" si="196"/>
        <v>-199142.10000000003</v>
      </c>
      <c r="X109" s="39">
        <f t="shared" si="196"/>
        <v>-211105.55000000005</v>
      </c>
      <c r="Y109" s="39">
        <f t="shared" si="196"/>
        <v>-223069.00000000006</v>
      </c>
      <c r="Z109" s="39">
        <f t="shared" si="196"/>
        <v>-235032.45000000007</v>
      </c>
      <c r="AA109" s="39">
        <f t="shared" si="196"/>
        <v>-247195.90000000008</v>
      </c>
      <c r="AB109" s="39">
        <f t="shared" si="196"/>
        <v>-259159.35000000009</v>
      </c>
      <c r="AC109" s="39">
        <f t="shared" si="196"/>
        <v>-271122.8000000001</v>
      </c>
      <c r="AD109" s="39">
        <f t="shared" si="196"/>
        <v>-271122.8</v>
      </c>
      <c r="AE109" s="56"/>
      <c r="AF109" s="39">
        <f>AF103+AF107</f>
        <v>-283086.25000000012</v>
      </c>
      <c r="AG109" s="39">
        <f t="shared" ref="AG109:AR109" si="197">AG103+AG107</f>
        <v>-295249.70000000013</v>
      </c>
      <c r="AH109" s="39">
        <f t="shared" si="197"/>
        <v>-307213.15000000014</v>
      </c>
      <c r="AI109" s="39">
        <f t="shared" si="197"/>
        <v>-319176.60000000015</v>
      </c>
      <c r="AJ109" s="39">
        <f t="shared" si="197"/>
        <v>-331140.05000000016</v>
      </c>
      <c r="AK109" s="39">
        <f t="shared" si="197"/>
        <v>-343603.50000000017</v>
      </c>
      <c r="AL109" s="39">
        <f t="shared" si="197"/>
        <v>-355566.95000000019</v>
      </c>
      <c r="AM109" s="39">
        <f t="shared" si="197"/>
        <v>-367530.4000000002</v>
      </c>
      <c r="AN109" s="39">
        <f t="shared" si="197"/>
        <v>-379493.85000000021</v>
      </c>
      <c r="AO109" s="39">
        <f t="shared" si="197"/>
        <v>-391657.30000000022</v>
      </c>
      <c r="AP109" s="39">
        <f t="shared" si="197"/>
        <v>-403620.75000000023</v>
      </c>
      <c r="AQ109" s="39">
        <f t="shared" si="197"/>
        <v>-415584.20000000024</v>
      </c>
      <c r="AR109" s="39">
        <f t="shared" si="197"/>
        <v>-415584.20000000007</v>
      </c>
    </row>
    <row r="110" spans="1:44" s="4" customFormat="1" ht="19.95" customHeight="1" thickBot="1">
      <c r="A110" s="74" t="s">
        <v>27</v>
      </c>
      <c r="D110" s="54">
        <f t="shared" ref="D110:P110" si="198">D109-D97</f>
        <v>5836.5499999999993</v>
      </c>
      <c r="E110" s="54">
        <f t="shared" si="198"/>
        <v>-12163.45</v>
      </c>
      <c r="F110" s="54">
        <f t="shared" si="198"/>
        <v>-11963.45</v>
      </c>
      <c r="G110" s="54">
        <f t="shared" si="198"/>
        <v>-11963.45</v>
      </c>
      <c r="H110" s="54">
        <f t="shared" si="198"/>
        <v>-11963.449999999997</v>
      </c>
      <c r="I110" s="54">
        <f t="shared" si="198"/>
        <v>-12463.449999999997</v>
      </c>
      <c r="J110" s="54">
        <f t="shared" si="198"/>
        <v>-11963.449999999997</v>
      </c>
      <c r="K110" s="54">
        <f t="shared" si="198"/>
        <v>-11963.449999999997</v>
      </c>
      <c r="L110" s="54">
        <f t="shared" si="198"/>
        <v>-11963.449999999997</v>
      </c>
      <c r="M110" s="54">
        <f t="shared" si="198"/>
        <v>-12163.449999999997</v>
      </c>
      <c r="N110" s="54">
        <f t="shared" si="198"/>
        <v>-11963.449999999997</v>
      </c>
      <c r="O110" s="54">
        <f t="shared" si="198"/>
        <v>-11963.449999999997</v>
      </c>
      <c r="P110" s="54">
        <f t="shared" si="198"/>
        <v>-126661.4</v>
      </c>
      <c r="R110" s="54">
        <f t="shared" ref="R110:AD110" si="199">R109-R97</f>
        <v>-11963.449999999997</v>
      </c>
      <c r="S110" s="54">
        <f t="shared" si="199"/>
        <v>-12163.450000000012</v>
      </c>
      <c r="T110" s="54">
        <f t="shared" si="199"/>
        <v>-11963.450000000012</v>
      </c>
      <c r="U110" s="54">
        <f t="shared" si="199"/>
        <v>-11963.450000000012</v>
      </c>
      <c r="V110" s="54">
        <f t="shared" si="199"/>
        <v>-11963.450000000012</v>
      </c>
      <c r="W110" s="54">
        <f t="shared" si="199"/>
        <v>-12463.450000000012</v>
      </c>
      <c r="X110" s="54">
        <f t="shared" si="199"/>
        <v>-11963.450000000012</v>
      </c>
      <c r="Y110" s="54">
        <f t="shared" si="199"/>
        <v>-11963.450000000012</v>
      </c>
      <c r="Z110" s="54">
        <f t="shared" si="199"/>
        <v>-11963.450000000012</v>
      </c>
      <c r="AA110" s="54">
        <f t="shared" si="199"/>
        <v>-12163.450000000012</v>
      </c>
      <c r="AB110" s="54">
        <f t="shared" si="199"/>
        <v>-11963.450000000012</v>
      </c>
      <c r="AC110" s="54">
        <f t="shared" si="199"/>
        <v>-11963.450000000012</v>
      </c>
      <c r="AD110" s="54">
        <f t="shared" si="199"/>
        <v>-144461.40000000002</v>
      </c>
      <c r="AF110" s="54">
        <f t="shared" ref="AF110:AR110" si="200">AF109-AF97</f>
        <v>-11963.450000000012</v>
      </c>
      <c r="AG110" s="54">
        <f t="shared" si="200"/>
        <v>-12163.450000000012</v>
      </c>
      <c r="AH110" s="54">
        <f t="shared" si="200"/>
        <v>-11963.450000000012</v>
      </c>
      <c r="AI110" s="54">
        <f t="shared" si="200"/>
        <v>-11963.450000000012</v>
      </c>
      <c r="AJ110" s="54">
        <f t="shared" si="200"/>
        <v>-11963.450000000012</v>
      </c>
      <c r="AK110" s="54">
        <f t="shared" si="200"/>
        <v>-12463.450000000012</v>
      </c>
      <c r="AL110" s="54">
        <f t="shared" si="200"/>
        <v>-11963.450000000012</v>
      </c>
      <c r="AM110" s="54">
        <f t="shared" si="200"/>
        <v>-11963.450000000012</v>
      </c>
      <c r="AN110" s="54">
        <f t="shared" si="200"/>
        <v>-11963.450000000012</v>
      </c>
      <c r="AO110" s="54">
        <f t="shared" si="200"/>
        <v>-12163.450000000012</v>
      </c>
      <c r="AP110" s="54">
        <f t="shared" si="200"/>
        <v>-11963.450000000012</v>
      </c>
      <c r="AQ110" s="54">
        <f t="shared" si="200"/>
        <v>-11963.450000000012</v>
      </c>
      <c r="AR110" s="54">
        <f t="shared" si="200"/>
        <v>-144461.39999999997</v>
      </c>
    </row>
    <row r="111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P&amp;L + trésorerie </vt:lpstr>
      <vt:lpstr>'Plan P&amp;L + trésorerie '!__xlnm.Print_Area</vt:lpstr>
      <vt:lpstr>'Plan P&amp;L + trésorerie '!__xlnm.Print_Titles</vt:lpstr>
      <vt:lpstr>'Plan P&amp;L + trésorerie '!Impression_des_titres</vt:lpstr>
      <vt:lpstr>'Plan P&amp;L + trésorerie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conseils</dc:title>
  <dc:creator>J. Ayuso</dc:creator>
  <cp:lastModifiedBy>Joseph Ayuso</cp:lastModifiedBy>
  <cp:lastPrinted>2018-06-18T06:29:20Z</cp:lastPrinted>
  <dcterms:created xsi:type="dcterms:W3CDTF">2014-10-27T08:55:10Z</dcterms:created>
  <dcterms:modified xsi:type="dcterms:W3CDTF">2024-12-20T09:25:30Z</dcterms:modified>
</cp:coreProperties>
</file>