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6653B1AA-2F31-4AC2-BFA9-67C4E4616D21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'!$A$1:$AR$149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4" i="10" l="1"/>
  <c r="AQ69" i="10"/>
  <c r="AP69" i="10"/>
  <c r="AO69" i="10"/>
  <c r="AN69" i="10"/>
  <c r="AM69" i="10"/>
  <c r="AL69" i="10"/>
  <c r="AK69" i="10"/>
  <c r="AJ69" i="10"/>
  <c r="AI69" i="10"/>
  <c r="AH69" i="10"/>
  <c r="AG69" i="10"/>
  <c r="AF69" i="10"/>
  <c r="AC69" i="10"/>
  <c r="AB69" i="10"/>
  <c r="AA69" i="10"/>
  <c r="Z69" i="10"/>
  <c r="Y69" i="10"/>
  <c r="X69" i="10"/>
  <c r="W69" i="10"/>
  <c r="V69" i="10"/>
  <c r="U69" i="10"/>
  <c r="T69" i="10"/>
  <c r="S69" i="10"/>
  <c r="R69" i="10"/>
  <c r="E69" i="10"/>
  <c r="F69" i="10"/>
  <c r="G69" i="10"/>
  <c r="H69" i="10"/>
  <c r="I69" i="10"/>
  <c r="J69" i="10"/>
  <c r="K69" i="10"/>
  <c r="L69" i="10"/>
  <c r="M69" i="10"/>
  <c r="N69" i="10"/>
  <c r="O69" i="10"/>
  <c r="D69" i="10"/>
  <c r="D67" i="10"/>
  <c r="AR131" i="10"/>
  <c r="AD131" i="10"/>
  <c r="P131" i="10"/>
  <c r="AR103" i="10" l="1"/>
  <c r="AD103" i="10"/>
  <c r="P103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D94" i="10"/>
  <c r="E94" i="10"/>
  <c r="F94" i="10"/>
  <c r="G94" i="10"/>
  <c r="H94" i="10"/>
  <c r="I94" i="10"/>
  <c r="J94" i="10"/>
  <c r="K94" i="10"/>
  <c r="D95" i="10"/>
  <c r="E95" i="10"/>
  <c r="F95" i="10"/>
  <c r="G95" i="10"/>
  <c r="H95" i="10"/>
  <c r="I95" i="10"/>
  <c r="J95" i="10"/>
  <c r="K95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E55" i="10"/>
  <c r="F55" i="10"/>
  <c r="G55" i="10"/>
  <c r="H55" i="10"/>
  <c r="I55" i="10"/>
  <c r="J55" i="10"/>
  <c r="K55" i="10"/>
  <c r="L55" i="10"/>
  <c r="M55" i="10"/>
  <c r="N55" i="10"/>
  <c r="O55" i="10"/>
  <c r="D55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E52" i="10"/>
  <c r="F52" i="10"/>
  <c r="G52" i="10"/>
  <c r="H52" i="10"/>
  <c r="I52" i="10"/>
  <c r="J52" i="10"/>
  <c r="K52" i="10"/>
  <c r="L52" i="10"/>
  <c r="M52" i="10"/>
  <c r="N52" i="10"/>
  <c r="O52" i="10"/>
  <c r="D52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E51" i="10"/>
  <c r="F51" i="10"/>
  <c r="G51" i="10"/>
  <c r="H51" i="10"/>
  <c r="I51" i="10"/>
  <c r="J51" i="10"/>
  <c r="K51" i="10"/>
  <c r="L51" i="10"/>
  <c r="M51" i="10"/>
  <c r="N51" i="10"/>
  <c r="O51" i="10"/>
  <c r="D51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E49" i="10"/>
  <c r="F49" i="10"/>
  <c r="G49" i="10"/>
  <c r="H49" i="10"/>
  <c r="I49" i="10"/>
  <c r="J49" i="10"/>
  <c r="K49" i="10"/>
  <c r="L49" i="10"/>
  <c r="M49" i="10"/>
  <c r="N49" i="10"/>
  <c r="O49" i="10"/>
  <c r="D49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AR54" i="10" l="1"/>
  <c r="AD5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E41" i="10"/>
  <c r="F41" i="10"/>
  <c r="G41" i="10"/>
  <c r="H41" i="10"/>
  <c r="I41" i="10"/>
  <c r="J41" i="10"/>
  <c r="K41" i="10"/>
  <c r="L41" i="10"/>
  <c r="M41" i="10"/>
  <c r="N41" i="10"/>
  <c r="O41" i="10"/>
  <c r="D41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E40" i="10"/>
  <c r="F40" i="10"/>
  <c r="G40" i="10"/>
  <c r="H40" i="10"/>
  <c r="I40" i="10"/>
  <c r="J40" i="10"/>
  <c r="K40" i="10"/>
  <c r="L40" i="10"/>
  <c r="M40" i="10"/>
  <c r="N40" i="10"/>
  <c r="O40" i="10"/>
  <c r="D40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E38" i="10"/>
  <c r="F38" i="10"/>
  <c r="G38" i="10"/>
  <c r="H38" i="10"/>
  <c r="I38" i="10"/>
  <c r="J38" i="10"/>
  <c r="K38" i="10"/>
  <c r="L38" i="10"/>
  <c r="M38" i="10"/>
  <c r="N38" i="10"/>
  <c r="O38" i="10"/>
  <c r="D38" i="10"/>
  <c r="AQ30" i="10"/>
  <c r="AQ32" i="10" s="1"/>
  <c r="AP30" i="10"/>
  <c r="AP32" i="10" s="1"/>
  <c r="AO30" i="10"/>
  <c r="AO32" i="10" s="1"/>
  <c r="AN30" i="10"/>
  <c r="AN32" i="10" s="1"/>
  <c r="AM30" i="10"/>
  <c r="AM32" i="10" s="1"/>
  <c r="AL30" i="10"/>
  <c r="AL32" i="10" s="1"/>
  <c r="AK30" i="10"/>
  <c r="AK32" i="10" s="1"/>
  <c r="AJ30" i="10"/>
  <c r="AJ32" i="10" s="1"/>
  <c r="AI30" i="10"/>
  <c r="AI32" i="10" s="1"/>
  <c r="AH30" i="10"/>
  <c r="AH32" i="10" s="1"/>
  <c r="AG30" i="10"/>
  <c r="AG32" i="10" s="1"/>
  <c r="AF30" i="10"/>
  <c r="AF32" i="10" s="1"/>
  <c r="AC30" i="10"/>
  <c r="AC32" i="10" s="1"/>
  <c r="AB30" i="10"/>
  <c r="AB32" i="10" s="1"/>
  <c r="AA30" i="10"/>
  <c r="AA32" i="10" s="1"/>
  <c r="Z30" i="10"/>
  <c r="Z32" i="10" s="1"/>
  <c r="Y30" i="10"/>
  <c r="Y32" i="10" s="1"/>
  <c r="X30" i="10"/>
  <c r="X32" i="10" s="1"/>
  <c r="W30" i="10"/>
  <c r="W32" i="10" s="1"/>
  <c r="V30" i="10"/>
  <c r="V32" i="10" s="1"/>
  <c r="U30" i="10"/>
  <c r="U32" i="10" s="1"/>
  <c r="T30" i="10"/>
  <c r="T32" i="10" s="1"/>
  <c r="S30" i="10"/>
  <c r="S32" i="10" s="1"/>
  <c r="R30" i="10"/>
  <c r="R32" i="10" s="1"/>
  <c r="E30" i="10"/>
  <c r="E32" i="10" s="1"/>
  <c r="F30" i="10"/>
  <c r="F32" i="10" s="1"/>
  <c r="G30" i="10"/>
  <c r="G32" i="10" s="1"/>
  <c r="H30" i="10"/>
  <c r="H32" i="10" s="1"/>
  <c r="I30" i="10"/>
  <c r="I32" i="10" s="1"/>
  <c r="J30" i="10"/>
  <c r="J32" i="10" s="1"/>
  <c r="K30" i="10"/>
  <c r="K32" i="10" s="1"/>
  <c r="L30" i="10"/>
  <c r="L32" i="10" s="1"/>
  <c r="M30" i="10"/>
  <c r="M32" i="10" s="1"/>
  <c r="N30" i="10"/>
  <c r="N32" i="10" s="1"/>
  <c r="O30" i="10"/>
  <c r="O32" i="10" s="1"/>
  <c r="D30" i="10"/>
  <c r="D32" i="10" s="1"/>
  <c r="AR29" i="10"/>
  <c r="AD29" i="10"/>
  <c r="P29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E21" i="10"/>
  <c r="F21" i="10"/>
  <c r="G21" i="10"/>
  <c r="H21" i="10"/>
  <c r="I21" i="10"/>
  <c r="J21" i="10"/>
  <c r="K21" i="10"/>
  <c r="L21" i="10"/>
  <c r="M21" i="10"/>
  <c r="N21" i="10"/>
  <c r="O21" i="10"/>
  <c r="D21" i="10"/>
  <c r="C24" i="10"/>
  <c r="L24" i="10" s="1"/>
  <c r="C23" i="10"/>
  <c r="AQ20" i="10"/>
  <c r="AQ57" i="10" s="1"/>
  <c r="AP20" i="10"/>
  <c r="AP57" i="10" s="1"/>
  <c r="AO20" i="10"/>
  <c r="AO57" i="10" s="1"/>
  <c r="AN20" i="10"/>
  <c r="AN57" i="10" s="1"/>
  <c r="AM20" i="10"/>
  <c r="AM57" i="10" s="1"/>
  <c r="AL20" i="10"/>
  <c r="AL57" i="10" s="1"/>
  <c r="AK20" i="10"/>
  <c r="AK57" i="10" s="1"/>
  <c r="AJ20" i="10"/>
  <c r="AJ57" i="10" s="1"/>
  <c r="AI20" i="10"/>
  <c r="AI57" i="10" s="1"/>
  <c r="AH20" i="10"/>
  <c r="AH57" i="10" s="1"/>
  <c r="AG20" i="10"/>
  <c r="AG57" i="10" s="1"/>
  <c r="AF20" i="10"/>
  <c r="AF57" i="10" s="1"/>
  <c r="AC20" i="10"/>
  <c r="AC57" i="10" s="1"/>
  <c r="AB20" i="10"/>
  <c r="AB57" i="10" s="1"/>
  <c r="AA20" i="10"/>
  <c r="AA57" i="10" s="1"/>
  <c r="Z20" i="10"/>
  <c r="Z57" i="10" s="1"/>
  <c r="Y20" i="10"/>
  <c r="Y57" i="10" s="1"/>
  <c r="X20" i="10"/>
  <c r="X57" i="10" s="1"/>
  <c r="W20" i="10"/>
  <c r="W57" i="10" s="1"/>
  <c r="V20" i="10"/>
  <c r="V57" i="10" s="1"/>
  <c r="U20" i="10"/>
  <c r="U57" i="10" s="1"/>
  <c r="T20" i="10"/>
  <c r="T57" i="10" s="1"/>
  <c r="S20" i="10"/>
  <c r="S57" i="10" s="1"/>
  <c r="R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R18" i="10"/>
  <c r="AD18" i="10"/>
  <c r="P18" i="10"/>
  <c r="C13" i="10"/>
  <c r="C12" i="10"/>
  <c r="AI12" i="10" s="1"/>
  <c r="AI43" i="10" s="1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E10" i="10"/>
  <c r="F10" i="10"/>
  <c r="G10" i="10"/>
  <c r="H10" i="10"/>
  <c r="I10" i="10"/>
  <c r="J10" i="10"/>
  <c r="K10" i="10"/>
  <c r="L10" i="10"/>
  <c r="M10" i="10"/>
  <c r="N10" i="10"/>
  <c r="O10" i="10"/>
  <c r="D10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C9" i="10"/>
  <c r="AB9" i="10"/>
  <c r="AA9" i="10"/>
  <c r="Z9" i="10"/>
  <c r="Y9" i="10"/>
  <c r="X9" i="10"/>
  <c r="W9" i="10"/>
  <c r="V9" i="10"/>
  <c r="U9" i="10"/>
  <c r="T9" i="10"/>
  <c r="S9" i="10"/>
  <c r="R9" i="10"/>
  <c r="E9" i="10"/>
  <c r="F9" i="10"/>
  <c r="G9" i="10"/>
  <c r="H9" i="10"/>
  <c r="I9" i="10"/>
  <c r="J9" i="10"/>
  <c r="K9" i="10"/>
  <c r="L9" i="10"/>
  <c r="M9" i="10"/>
  <c r="N9" i="10"/>
  <c r="O9" i="10"/>
  <c r="D9" i="10"/>
  <c r="AR7" i="10"/>
  <c r="AD7" i="10"/>
  <c r="P7" i="10"/>
  <c r="Z24" i="10" l="1"/>
  <c r="AI46" i="10"/>
  <c r="AI59" i="10" s="1"/>
  <c r="AM12" i="10"/>
  <c r="AM43" i="10" s="1"/>
  <c r="AM46" i="10" s="1"/>
  <c r="AM59" i="10" s="1"/>
  <c r="AD38" i="10"/>
  <c r="AD9" i="10"/>
  <c r="S23" i="10"/>
  <c r="U12" i="10"/>
  <c r="U43" i="10" s="1"/>
  <c r="U46" i="10" s="1"/>
  <c r="U59" i="10" s="1"/>
  <c r="M12" i="10"/>
  <c r="M43" i="10" s="1"/>
  <c r="M46" i="10" s="1"/>
  <c r="Y12" i="10"/>
  <c r="Y43" i="10" s="1"/>
  <c r="Y46" i="10" s="1"/>
  <c r="Y59" i="10" s="1"/>
  <c r="AR49" i="10"/>
  <c r="I12" i="10"/>
  <c r="I43" i="10" s="1"/>
  <c r="I46" i="10" s="1"/>
  <c r="AC12" i="10"/>
  <c r="AC43" i="10" s="1"/>
  <c r="AC46" i="10" s="1"/>
  <c r="AC59" i="10" s="1"/>
  <c r="P38" i="10"/>
  <c r="E12" i="10"/>
  <c r="E43" i="10" s="1"/>
  <c r="E46" i="10" s="1"/>
  <c r="P49" i="10"/>
  <c r="R57" i="10"/>
  <c r="AD57" i="10" s="1"/>
  <c r="AD49" i="10"/>
  <c r="AR57" i="10"/>
  <c r="AR38" i="10"/>
  <c r="D12" i="10"/>
  <c r="D43" i="10" s="1"/>
  <c r="D46" i="10" s="1"/>
  <c r="H12" i="10"/>
  <c r="H43" i="10" s="1"/>
  <c r="H46" i="10" s="1"/>
  <c r="V12" i="10"/>
  <c r="V43" i="10" s="1"/>
  <c r="V46" i="10" s="1"/>
  <c r="V59" i="10" s="1"/>
  <c r="AF12" i="10"/>
  <c r="AF43" i="10" s="1"/>
  <c r="AF46" i="10" s="1"/>
  <c r="AF59" i="10" s="1"/>
  <c r="AN12" i="10"/>
  <c r="AN43" i="10" s="1"/>
  <c r="AN46" i="10" s="1"/>
  <c r="AN59" i="10" s="1"/>
  <c r="W23" i="10"/>
  <c r="H24" i="10"/>
  <c r="AF24" i="10"/>
  <c r="AR20" i="10"/>
  <c r="AJ23" i="10"/>
  <c r="R24" i="10"/>
  <c r="AJ24" i="10"/>
  <c r="L12" i="10"/>
  <c r="L43" i="10" s="1"/>
  <c r="L46" i="10" s="1"/>
  <c r="R12" i="10"/>
  <c r="R43" i="10" s="1"/>
  <c r="R46" i="10" s="1"/>
  <c r="Z12" i="10"/>
  <c r="Z43" i="10" s="1"/>
  <c r="Z46" i="10" s="1"/>
  <c r="Z59" i="10" s="1"/>
  <c r="AJ12" i="10"/>
  <c r="AJ43" i="10" s="1"/>
  <c r="AJ46" i="10" s="1"/>
  <c r="AJ59" i="10" s="1"/>
  <c r="E23" i="10"/>
  <c r="E54" i="10" s="1"/>
  <c r="E57" i="10" s="1"/>
  <c r="AN23" i="10"/>
  <c r="D24" i="10"/>
  <c r="V24" i="10"/>
  <c r="AN24" i="10"/>
  <c r="AR9" i="10"/>
  <c r="O12" i="10"/>
  <c r="O43" i="10" s="1"/>
  <c r="O46" i="10" s="1"/>
  <c r="K12" i="10"/>
  <c r="K43" i="10" s="1"/>
  <c r="K46" i="10" s="1"/>
  <c r="G12" i="10"/>
  <c r="G43" i="10" s="1"/>
  <c r="G46" i="10" s="1"/>
  <c r="S12" i="10"/>
  <c r="S43" i="10" s="1"/>
  <c r="S46" i="10" s="1"/>
  <c r="S59" i="10" s="1"/>
  <c r="W12" i="10"/>
  <c r="W43" i="10" s="1"/>
  <c r="W46" i="10" s="1"/>
  <c r="W59" i="10" s="1"/>
  <c r="AA12" i="10"/>
  <c r="AA43" i="10" s="1"/>
  <c r="AA46" i="10" s="1"/>
  <c r="AA59" i="10" s="1"/>
  <c r="AG12" i="10"/>
  <c r="AG43" i="10" s="1"/>
  <c r="AG46" i="10" s="1"/>
  <c r="AG59" i="10" s="1"/>
  <c r="AK12" i="10"/>
  <c r="AK43" i="10" s="1"/>
  <c r="AK46" i="10" s="1"/>
  <c r="AK59" i="10" s="1"/>
  <c r="AP12" i="10"/>
  <c r="AP43" i="10" s="1"/>
  <c r="AP46" i="10" s="1"/>
  <c r="AP59" i="10" s="1"/>
  <c r="I23" i="10"/>
  <c r="I54" i="10" s="1"/>
  <c r="I57" i="10" s="1"/>
  <c r="AA23" i="10"/>
  <c r="AQ23" i="10"/>
  <c r="AM23" i="10"/>
  <c r="AI23" i="10"/>
  <c r="Z23" i="10"/>
  <c r="V23" i="10"/>
  <c r="R23" i="10"/>
  <c r="L23" i="10"/>
  <c r="H23" i="10"/>
  <c r="H54" i="10" s="1"/>
  <c r="H57" i="10" s="1"/>
  <c r="D23" i="10"/>
  <c r="AP23" i="10"/>
  <c r="AL23" i="10"/>
  <c r="AH23" i="10"/>
  <c r="AC23" i="10"/>
  <c r="Y23" i="10"/>
  <c r="U23" i="10"/>
  <c r="O23" i="10"/>
  <c r="O54" i="10" s="1"/>
  <c r="O57" i="10" s="1"/>
  <c r="K23" i="10"/>
  <c r="K54" i="10" s="1"/>
  <c r="K57" i="10" s="1"/>
  <c r="G23" i="10"/>
  <c r="G54" i="10" s="1"/>
  <c r="G57" i="10" s="1"/>
  <c r="AO12" i="10"/>
  <c r="AO43" i="10" s="1"/>
  <c r="AO46" i="10" s="1"/>
  <c r="AO59" i="10" s="1"/>
  <c r="AO23" i="10"/>
  <c r="AK23" i="10"/>
  <c r="AG23" i="10"/>
  <c r="AB23" i="10"/>
  <c r="X23" i="10"/>
  <c r="T23" i="10"/>
  <c r="N23" i="10"/>
  <c r="N54" i="10" s="1"/>
  <c r="N57" i="10" s="1"/>
  <c r="J23" i="10"/>
  <c r="J54" i="10" s="1"/>
  <c r="J57" i="10" s="1"/>
  <c r="F23" i="10"/>
  <c r="F54" i="10" s="1"/>
  <c r="F57" i="10" s="1"/>
  <c r="N12" i="10"/>
  <c r="N43" i="10" s="1"/>
  <c r="N46" i="10" s="1"/>
  <c r="J12" i="10"/>
  <c r="J43" i="10" s="1"/>
  <c r="J46" i="10" s="1"/>
  <c r="F12" i="10"/>
  <c r="F43" i="10" s="1"/>
  <c r="F46" i="10" s="1"/>
  <c r="T12" i="10"/>
  <c r="T43" i="10" s="1"/>
  <c r="T46" i="10" s="1"/>
  <c r="T59" i="10" s="1"/>
  <c r="X12" i="10"/>
  <c r="X43" i="10" s="1"/>
  <c r="X46" i="10" s="1"/>
  <c r="X59" i="10" s="1"/>
  <c r="AB12" i="10"/>
  <c r="AB43" i="10" s="1"/>
  <c r="AB46" i="10" s="1"/>
  <c r="AB59" i="10" s="1"/>
  <c r="AH12" i="10"/>
  <c r="AH43" i="10" s="1"/>
  <c r="AH46" i="10" s="1"/>
  <c r="AH59" i="10" s="1"/>
  <c r="AL12" i="10"/>
  <c r="AL43" i="10" s="1"/>
  <c r="AL46" i="10" s="1"/>
  <c r="AL59" i="10" s="1"/>
  <c r="AQ12" i="10"/>
  <c r="AQ43" i="10" s="1"/>
  <c r="AQ46" i="10" s="1"/>
  <c r="AQ59" i="10" s="1"/>
  <c r="AD20" i="10"/>
  <c r="M23" i="10"/>
  <c r="M54" i="10" s="1"/>
  <c r="M57" i="10" s="1"/>
  <c r="AF23" i="10"/>
  <c r="O24" i="10"/>
  <c r="K24" i="10"/>
  <c r="G24" i="10"/>
  <c r="S24" i="10"/>
  <c r="S26" i="10" s="1"/>
  <c r="W24" i="10"/>
  <c r="AA24" i="10"/>
  <c r="AG24" i="10"/>
  <c r="AK24" i="10"/>
  <c r="AO24" i="10"/>
  <c r="N24" i="10"/>
  <c r="J24" i="10"/>
  <c r="F24" i="10"/>
  <c r="T24" i="10"/>
  <c r="X24" i="10"/>
  <c r="AB24" i="10"/>
  <c r="AH24" i="10"/>
  <c r="AL24" i="10"/>
  <c r="AP24" i="10"/>
  <c r="P20" i="10"/>
  <c r="M24" i="10"/>
  <c r="M26" i="10" s="1"/>
  <c r="I24" i="10"/>
  <c r="E24" i="10"/>
  <c r="U24" i="10"/>
  <c r="Y24" i="10"/>
  <c r="AC24" i="10"/>
  <c r="AI24" i="10"/>
  <c r="AM24" i="10"/>
  <c r="AQ24" i="10"/>
  <c r="P9" i="10"/>
  <c r="D72" i="10"/>
  <c r="D75" i="10" s="1"/>
  <c r="E72" i="10"/>
  <c r="E75" i="10" s="1"/>
  <c r="F72" i="10"/>
  <c r="F75" i="10" s="1"/>
  <c r="G72" i="10"/>
  <c r="G75" i="10" s="1"/>
  <c r="H72" i="10"/>
  <c r="H75" i="10" s="1"/>
  <c r="I72" i="10"/>
  <c r="I75" i="10" s="1"/>
  <c r="J72" i="10"/>
  <c r="J75" i="10" s="1"/>
  <c r="K72" i="10"/>
  <c r="K75" i="10" s="1"/>
  <c r="E67" i="10"/>
  <c r="F67" i="10"/>
  <c r="G67" i="10"/>
  <c r="H67" i="10"/>
  <c r="I67" i="10"/>
  <c r="J67" i="10"/>
  <c r="K67" i="10"/>
  <c r="G59" i="10" l="1"/>
  <c r="I59" i="10"/>
  <c r="R59" i="10"/>
  <c r="L26" i="10"/>
  <c r="L54" i="10"/>
  <c r="L57" i="10" s="1"/>
  <c r="L59" i="10" s="1"/>
  <c r="E59" i="10"/>
  <c r="W26" i="10"/>
  <c r="F59" i="10"/>
  <c r="K59" i="10"/>
  <c r="H59" i="10"/>
  <c r="E26" i="10"/>
  <c r="J59" i="10"/>
  <c r="D26" i="10"/>
  <c r="D54" i="10"/>
  <c r="O59" i="10"/>
  <c r="M59" i="10"/>
  <c r="N59" i="10"/>
  <c r="Z26" i="10"/>
  <c r="AR43" i="10"/>
  <c r="AD43" i="10"/>
  <c r="P43" i="10"/>
  <c r="H26" i="10"/>
  <c r="Y26" i="10"/>
  <c r="N26" i="10"/>
  <c r="AA26" i="10"/>
  <c r="AJ26" i="10"/>
  <c r="AF26" i="10"/>
  <c r="AP26" i="10"/>
  <c r="X26" i="10"/>
  <c r="J26" i="10"/>
  <c r="AB26" i="10"/>
  <c r="K26" i="10"/>
  <c r="AC26" i="10"/>
  <c r="I26" i="10"/>
  <c r="G26" i="10"/>
  <c r="AN26" i="10"/>
  <c r="T26" i="10"/>
  <c r="V26" i="10"/>
  <c r="AH26" i="10"/>
  <c r="AI26" i="10"/>
  <c r="AK26" i="10"/>
  <c r="U26" i="10"/>
  <c r="AL26" i="10"/>
  <c r="AM26" i="10"/>
  <c r="O26" i="10"/>
  <c r="F26" i="10"/>
  <c r="AO26" i="10"/>
  <c r="AQ26" i="10"/>
  <c r="AD23" i="10"/>
  <c r="AR23" i="10"/>
  <c r="AD32" i="10"/>
  <c r="P32" i="10"/>
  <c r="P23" i="10"/>
  <c r="R26" i="10"/>
  <c r="AR32" i="10"/>
  <c r="AG26" i="10"/>
  <c r="M72" i="10"/>
  <c r="M75" i="10" s="1"/>
  <c r="N72" i="10"/>
  <c r="N75" i="10" s="1"/>
  <c r="O72" i="10"/>
  <c r="O75" i="10" s="1"/>
  <c r="L72" i="10"/>
  <c r="L75" i="10" s="1"/>
  <c r="M67" i="10"/>
  <c r="N67" i="10"/>
  <c r="O67" i="10"/>
  <c r="L67" i="10"/>
  <c r="P54" i="10" l="1"/>
  <c r="D57" i="10"/>
  <c r="P26" i="10"/>
  <c r="AD26" i="10"/>
  <c r="AR26" i="10"/>
  <c r="E91" i="10"/>
  <c r="F91" i="10"/>
  <c r="G91" i="10"/>
  <c r="H91" i="10"/>
  <c r="I91" i="10"/>
  <c r="J91" i="10"/>
  <c r="K91" i="10"/>
  <c r="L91" i="10"/>
  <c r="M91" i="10"/>
  <c r="N91" i="10"/>
  <c r="O91" i="10"/>
  <c r="D91" i="10"/>
  <c r="AR89" i="10"/>
  <c r="AD89" i="10"/>
  <c r="P89" i="10"/>
  <c r="P57" i="10" l="1"/>
  <c r="D59" i="10"/>
  <c r="AQ144" i="10"/>
  <c r="AP144" i="10"/>
  <c r="AO144" i="10"/>
  <c r="AN144" i="10"/>
  <c r="AM144" i="10"/>
  <c r="AL144" i="10"/>
  <c r="AK144" i="10"/>
  <c r="AJ144" i="10"/>
  <c r="AI144" i="10"/>
  <c r="AH144" i="10"/>
  <c r="AG144" i="10"/>
  <c r="AF144" i="10"/>
  <c r="AC144" i="10"/>
  <c r="AB144" i="10"/>
  <c r="AA144" i="10"/>
  <c r="Z144" i="10"/>
  <c r="Y144" i="10"/>
  <c r="X144" i="10"/>
  <c r="W144" i="10"/>
  <c r="V144" i="10"/>
  <c r="U144" i="10"/>
  <c r="T144" i="10"/>
  <c r="S144" i="10"/>
  <c r="R144" i="10"/>
  <c r="E144" i="10"/>
  <c r="F144" i="10"/>
  <c r="G144" i="10"/>
  <c r="H144" i="10"/>
  <c r="I144" i="10"/>
  <c r="J144" i="10"/>
  <c r="K144" i="10"/>
  <c r="L144" i="10"/>
  <c r="M144" i="10"/>
  <c r="N144" i="10"/>
  <c r="O144" i="10"/>
  <c r="D144" i="10"/>
  <c r="AR106" i="10" l="1"/>
  <c r="AD106" i="10"/>
  <c r="P106" i="10"/>
  <c r="AR105" i="10"/>
  <c r="AD105" i="10"/>
  <c r="P105" i="10"/>
  <c r="AR104" i="10"/>
  <c r="AD104" i="10"/>
  <c r="P104" i="10"/>
  <c r="AJ108" i="10"/>
  <c r="V108" i="10"/>
  <c r="AN108" i="10"/>
  <c r="AF108" i="10"/>
  <c r="I108" i="10"/>
  <c r="E108" i="10"/>
  <c r="AD102" i="10"/>
  <c r="AD101" i="10"/>
  <c r="Z108" i="10"/>
  <c r="R108" i="10"/>
  <c r="P101" i="10"/>
  <c r="AD100" i="10"/>
  <c r="M108" i="10"/>
  <c r="P100" i="10"/>
  <c r="AQ94" i="10"/>
  <c r="AP94" i="10"/>
  <c r="AO94" i="10"/>
  <c r="AN94" i="10"/>
  <c r="AM94" i="10"/>
  <c r="AL94" i="10"/>
  <c r="AK94" i="10"/>
  <c r="AJ94" i="10"/>
  <c r="AI94" i="10"/>
  <c r="AH94" i="10"/>
  <c r="AG94" i="10"/>
  <c r="AF94" i="10"/>
  <c r="AC94" i="10"/>
  <c r="AB94" i="10"/>
  <c r="AA94" i="10"/>
  <c r="Z94" i="10"/>
  <c r="Y94" i="10"/>
  <c r="X94" i="10"/>
  <c r="W94" i="10"/>
  <c r="V94" i="10"/>
  <c r="U94" i="10"/>
  <c r="T94" i="10"/>
  <c r="S94" i="10"/>
  <c r="R94" i="10"/>
  <c r="L94" i="10"/>
  <c r="M94" i="10"/>
  <c r="N94" i="10"/>
  <c r="O94" i="10"/>
  <c r="E97" i="10" l="1"/>
  <c r="V95" i="10"/>
  <c r="D97" i="10"/>
  <c r="Z95" i="10"/>
  <c r="N95" i="10"/>
  <c r="N97" i="10" s="1"/>
  <c r="AN95" i="10"/>
  <c r="F108" i="10"/>
  <c r="AB108" i="10"/>
  <c r="AQ108" i="10"/>
  <c r="P94" i="10"/>
  <c r="AR101" i="10"/>
  <c r="P102" i="10"/>
  <c r="J108" i="10"/>
  <c r="N108" i="10"/>
  <c r="S108" i="10"/>
  <c r="W108" i="10"/>
  <c r="AA108" i="10"/>
  <c r="AG108" i="10"/>
  <c r="AK108" i="10"/>
  <c r="AO108" i="10"/>
  <c r="AF95" i="10"/>
  <c r="AR102" i="10"/>
  <c r="G108" i="10"/>
  <c r="K108" i="10"/>
  <c r="O108" i="10"/>
  <c r="T108" i="10"/>
  <c r="X108" i="10"/>
  <c r="AH108" i="10"/>
  <c r="AL108" i="10"/>
  <c r="AP108" i="10"/>
  <c r="R95" i="10"/>
  <c r="AJ95" i="10"/>
  <c r="H108" i="10"/>
  <c r="L108" i="10"/>
  <c r="U108" i="10"/>
  <c r="Y108" i="10"/>
  <c r="AC108" i="10"/>
  <c r="AI108" i="10"/>
  <c r="AM108" i="10"/>
  <c r="AR100" i="10"/>
  <c r="L95" i="10"/>
  <c r="L97" i="10" s="1"/>
  <c r="S95" i="10"/>
  <c r="W95" i="10"/>
  <c r="AA95" i="10"/>
  <c r="AG95" i="10"/>
  <c r="AK95" i="10"/>
  <c r="AO95" i="10"/>
  <c r="H97" i="10"/>
  <c r="T95" i="10"/>
  <c r="X95" i="10"/>
  <c r="AB95" i="10"/>
  <c r="AH95" i="10"/>
  <c r="AL95" i="10"/>
  <c r="AP95" i="10"/>
  <c r="U95" i="10"/>
  <c r="Y95" i="10"/>
  <c r="AC95" i="10"/>
  <c r="AI95" i="10"/>
  <c r="AM95" i="10"/>
  <c r="AQ95" i="10"/>
  <c r="O95" i="10"/>
  <c r="O97" i="10" s="1"/>
  <c r="K97" i="10"/>
  <c r="G97" i="10"/>
  <c r="J97" i="10"/>
  <c r="F97" i="10"/>
  <c r="M95" i="10"/>
  <c r="M97" i="10" s="1"/>
  <c r="I97" i="10"/>
  <c r="AD94" i="10"/>
  <c r="AR94" i="10"/>
  <c r="AD108" i="10" l="1"/>
  <c r="AR108" i="10"/>
  <c r="P95" i="10"/>
  <c r="AD95" i="10"/>
  <c r="D108" i="10"/>
  <c r="P108" i="10" s="1"/>
  <c r="AR95" i="10"/>
  <c r="P97" i="10"/>
  <c r="AQ88" i="10" l="1"/>
  <c r="AQ91" i="10" s="1"/>
  <c r="AP88" i="10"/>
  <c r="AO88" i="10"/>
  <c r="AO91" i="10" s="1"/>
  <c r="AN88" i="10"/>
  <c r="AM88" i="10"/>
  <c r="AL88" i="10"/>
  <c r="AL91" i="10" s="1"/>
  <c r="AK88" i="10"/>
  <c r="AK91" i="10" s="1"/>
  <c r="AJ88" i="10"/>
  <c r="AI88" i="10"/>
  <c r="AI91" i="10" s="1"/>
  <c r="AH88" i="10"/>
  <c r="AH91" i="10" s="1"/>
  <c r="AG88" i="10"/>
  <c r="AG91" i="10" s="1"/>
  <c r="AF88" i="10"/>
  <c r="AC88" i="10"/>
  <c r="AC91" i="10" s="1"/>
  <c r="AB88" i="10"/>
  <c r="AB91" i="10" s="1"/>
  <c r="AA88" i="10"/>
  <c r="AA91" i="10" s="1"/>
  <c r="Z88" i="10"/>
  <c r="Y88" i="10"/>
  <c r="Y91" i="10" s="1"/>
  <c r="X88" i="10"/>
  <c r="X91" i="10" s="1"/>
  <c r="W88" i="10"/>
  <c r="W91" i="10" s="1"/>
  <c r="V88" i="10"/>
  <c r="U88" i="10"/>
  <c r="U91" i="10" s="1"/>
  <c r="T88" i="10"/>
  <c r="T91" i="10" s="1"/>
  <c r="S88" i="10"/>
  <c r="S91" i="10" s="1"/>
  <c r="R88" i="10"/>
  <c r="P88" i="10"/>
  <c r="AP91" i="10"/>
  <c r="P87" i="10"/>
  <c r="AQ82" i="10"/>
  <c r="AP82" i="10"/>
  <c r="AO82" i="10"/>
  <c r="AN82" i="10"/>
  <c r="AM82" i="10"/>
  <c r="AL82" i="10"/>
  <c r="AK82" i="10"/>
  <c r="AJ82" i="10"/>
  <c r="AI82" i="10"/>
  <c r="AH82" i="10"/>
  <c r="AG82" i="10"/>
  <c r="AF82" i="10"/>
  <c r="AC82" i="10"/>
  <c r="AB82" i="10"/>
  <c r="AA82" i="10"/>
  <c r="Z82" i="10"/>
  <c r="Y82" i="10"/>
  <c r="X82" i="10"/>
  <c r="W82" i="10"/>
  <c r="V82" i="10"/>
  <c r="U82" i="10"/>
  <c r="T82" i="10"/>
  <c r="S82" i="10"/>
  <c r="R82" i="10"/>
  <c r="E82" i="10"/>
  <c r="F82" i="10"/>
  <c r="G82" i="10"/>
  <c r="H82" i="10"/>
  <c r="I82" i="10"/>
  <c r="J82" i="10"/>
  <c r="K82" i="10"/>
  <c r="L82" i="10"/>
  <c r="M82" i="10"/>
  <c r="N82" i="10"/>
  <c r="O82" i="10"/>
  <c r="D82" i="10"/>
  <c r="AQ81" i="10"/>
  <c r="AQ84" i="10" s="1"/>
  <c r="AP81" i="10"/>
  <c r="AO81" i="10"/>
  <c r="AN81" i="10"/>
  <c r="AM81" i="10"/>
  <c r="AL81" i="10"/>
  <c r="AK81" i="10"/>
  <c r="AK84" i="10" s="1"/>
  <c r="AJ81" i="10"/>
  <c r="AI81" i="10"/>
  <c r="AI84" i="10" s="1"/>
  <c r="AH81" i="10"/>
  <c r="AG81" i="10"/>
  <c r="AF81" i="10"/>
  <c r="AC81" i="10"/>
  <c r="AB81" i="10"/>
  <c r="AA81" i="10"/>
  <c r="AA84" i="10" s="1"/>
  <c r="Z81" i="10"/>
  <c r="Y81" i="10"/>
  <c r="Y84" i="10" s="1"/>
  <c r="X81" i="10"/>
  <c r="W81" i="10"/>
  <c r="V81" i="10"/>
  <c r="U81" i="10"/>
  <c r="T81" i="10"/>
  <c r="S81" i="10"/>
  <c r="S84" i="10" s="1"/>
  <c r="R81" i="10"/>
  <c r="E81" i="10"/>
  <c r="E84" i="10" s="1"/>
  <c r="F81" i="10"/>
  <c r="G81" i="10"/>
  <c r="H81" i="10"/>
  <c r="I81" i="10"/>
  <c r="J81" i="10"/>
  <c r="K81" i="10"/>
  <c r="K84" i="10" s="1"/>
  <c r="L81" i="10"/>
  <c r="M81" i="10"/>
  <c r="M84" i="10" s="1"/>
  <c r="N81" i="10"/>
  <c r="O81" i="10"/>
  <c r="D81" i="10"/>
  <c r="AQ72" i="10"/>
  <c r="AQ75" i="10" s="1"/>
  <c r="AP72" i="10"/>
  <c r="AP75" i="10" s="1"/>
  <c r="AO72" i="10"/>
  <c r="AO75" i="10" s="1"/>
  <c r="AN72" i="10"/>
  <c r="AN75" i="10" s="1"/>
  <c r="AM72" i="10"/>
  <c r="AM75" i="10" s="1"/>
  <c r="AL72" i="10"/>
  <c r="AL75" i="10" s="1"/>
  <c r="AK72" i="10"/>
  <c r="AK75" i="10" s="1"/>
  <c r="AJ72" i="10"/>
  <c r="AJ75" i="10" s="1"/>
  <c r="AI72" i="10"/>
  <c r="AI75" i="10" s="1"/>
  <c r="AH72" i="10"/>
  <c r="AH75" i="10" s="1"/>
  <c r="AG72" i="10"/>
  <c r="AG75" i="10" s="1"/>
  <c r="AF72" i="10"/>
  <c r="AF75" i="10" s="1"/>
  <c r="AC72" i="10"/>
  <c r="AC75" i="10" s="1"/>
  <c r="AB72" i="10"/>
  <c r="AB75" i="10" s="1"/>
  <c r="AA72" i="10"/>
  <c r="AA75" i="10" s="1"/>
  <c r="Z72" i="10"/>
  <c r="Z75" i="10" s="1"/>
  <c r="Y72" i="10"/>
  <c r="Y75" i="10" s="1"/>
  <c r="X72" i="10"/>
  <c r="X75" i="10" s="1"/>
  <c r="W72" i="10"/>
  <c r="W75" i="10" s="1"/>
  <c r="V72" i="10"/>
  <c r="V75" i="10" s="1"/>
  <c r="U72" i="10"/>
  <c r="U75" i="10" s="1"/>
  <c r="T72" i="10"/>
  <c r="T75" i="10" s="1"/>
  <c r="S72" i="10"/>
  <c r="S75" i="10" s="1"/>
  <c r="R72" i="10"/>
  <c r="R75" i="10" s="1"/>
  <c r="E76" i="10"/>
  <c r="F73" i="10"/>
  <c r="G73" i="10"/>
  <c r="H73" i="10"/>
  <c r="I76" i="10"/>
  <c r="J73" i="10"/>
  <c r="K73" i="10"/>
  <c r="L73" i="10"/>
  <c r="M76" i="10"/>
  <c r="N73" i="10"/>
  <c r="O73" i="10"/>
  <c r="D73" i="10"/>
  <c r="AQ67" i="10"/>
  <c r="AP67" i="10"/>
  <c r="AO67" i="10"/>
  <c r="AN67" i="10"/>
  <c r="AM67" i="10"/>
  <c r="AL67" i="10"/>
  <c r="AK67" i="10"/>
  <c r="AJ67" i="10"/>
  <c r="AI67" i="10"/>
  <c r="AH67" i="10"/>
  <c r="AG67" i="10"/>
  <c r="AF67" i="10"/>
  <c r="AC67" i="10"/>
  <c r="AB67" i="10"/>
  <c r="AA67" i="10"/>
  <c r="Z67" i="10"/>
  <c r="Y67" i="10"/>
  <c r="X67" i="10"/>
  <c r="W67" i="10"/>
  <c r="V67" i="10"/>
  <c r="U67" i="10"/>
  <c r="T67" i="10"/>
  <c r="S67" i="10"/>
  <c r="R67" i="10"/>
  <c r="F70" i="10"/>
  <c r="G70" i="10"/>
  <c r="H70" i="10"/>
  <c r="L70" i="10"/>
  <c r="N70" i="10"/>
  <c r="O70" i="10"/>
  <c r="L84" i="10" l="1"/>
  <c r="R84" i="10"/>
  <c r="Z84" i="10"/>
  <c r="AJ84" i="10"/>
  <c r="D84" i="10"/>
  <c r="V84" i="10"/>
  <c r="AF84" i="10"/>
  <c r="AN84" i="10"/>
  <c r="X73" i="10"/>
  <c r="U73" i="10"/>
  <c r="AC73" i="10"/>
  <c r="AM73" i="10"/>
  <c r="AP73" i="10"/>
  <c r="V73" i="10"/>
  <c r="AF73" i="10"/>
  <c r="AN73" i="10"/>
  <c r="Y73" i="10"/>
  <c r="AI73" i="10"/>
  <c r="AQ73" i="10"/>
  <c r="AO73" i="10"/>
  <c r="R73" i="10"/>
  <c r="Z73" i="10"/>
  <c r="AJ73" i="10"/>
  <c r="AG73" i="10"/>
  <c r="AH73" i="10"/>
  <c r="S73" i="10"/>
  <c r="AA73" i="10"/>
  <c r="AK73" i="10"/>
  <c r="O84" i="10"/>
  <c r="G84" i="10"/>
  <c r="W84" i="10"/>
  <c r="AG84" i="10"/>
  <c r="AO84" i="10"/>
  <c r="W73" i="10"/>
  <c r="T73" i="10"/>
  <c r="AB73" i="10"/>
  <c r="AL73" i="10"/>
  <c r="N84" i="10"/>
  <c r="F84" i="10"/>
  <c r="X84" i="10"/>
  <c r="AH84" i="10"/>
  <c r="AP84" i="10"/>
  <c r="AM91" i="10"/>
  <c r="J84" i="10"/>
  <c r="T84" i="10"/>
  <c r="AB84" i="10"/>
  <c r="AL84" i="10"/>
  <c r="I84" i="10"/>
  <c r="U84" i="10"/>
  <c r="AC84" i="10"/>
  <c r="AM84" i="10"/>
  <c r="Z70" i="10"/>
  <c r="X70" i="10"/>
  <c r="R70" i="10"/>
  <c r="V70" i="10"/>
  <c r="AJ70" i="10"/>
  <c r="AN70" i="10"/>
  <c r="AK70" i="10"/>
  <c r="R91" i="10"/>
  <c r="V91" i="10"/>
  <c r="Z91" i="10"/>
  <c r="AF91" i="10"/>
  <c r="AJ91" i="10"/>
  <c r="AN91" i="10"/>
  <c r="AR88" i="10"/>
  <c r="AA70" i="10"/>
  <c r="K70" i="10"/>
  <c r="P82" i="10"/>
  <c r="AD82" i="10"/>
  <c r="AR82" i="10"/>
  <c r="AO70" i="10"/>
  <c r="S70" i="10"/>
  <c r="AD87" i="10"/>
  <c r="AD88" i="10"/>
  <c r="J70" i="10"/>
  <c r="T70" i="10"/>
  <c r="AB70" i="10"/>
  <c r="W70" i="10"/>
  <c r="AG70" i="10"/>
  <c r="AR87" i="10"/>
  <c r="P81" i="10"/>
  <c r="H84" i="10"/>
  <c r="AD81" i="10"/>
  <c r="AR81" i="10"/>
  <c r="AH70" i="10"/>
  <c r="AL70" i="10"/>
  <c r="AP70" i="10"/>
  <c r="M70" i="10"/>
  <c r="I70" i="10"/>
  <c r="E70" i="10"/>
  <c r="U70" i="10"/>
  <c r="AD67" i="10"/>
  <c r="Y70" i="10"/>
  <c r="AC70" i="10"/>
  <c r="AR67" i="10"/>
  <c r="AI70" i="10"/>
  <c r="AM70" i="10"/>
  <c r="AQ70" i="10"/>
  <c r="AF70" i="10"/>
  <c r="O74" i="10"/>
  <c r="K74" i="10"/>
  <c r="G74" i="10"/>
  <c r="S74" i="10"/>
  <c r="W74" i="10"/>
  <c r="AA74" i="10"/>
  <c r="AG74" i="10"/>
  <c r="AK74" i="10"/>
  <c r="AO74" i="10"/>
  <c r="O76" i="10"/>
  <c r="K76" i="10"/>
  <c r="G76" i="10"/>
  <c r="S76" i="10"/>
  <c r="W76" i="10"/>
  <c r="AA76" i="10"/>
  <c r="AG76" i="10"/>
  <c r="AK76" i="10"/>
  <c r="AO76" i="10"/>
  <c r="N74" i="10"/>
  <c r="J74" i="10"/>
  <c r="F74" i="10"/>
  <c r="T74" i="10"/>
  <c r="X74" i="10"/>
  <c r="AB74" i="10"/>
  <c r="AH74" i="10"/>
  <c r="AL74" i="10"/>
  <c r="AP74" i="10"/>
  <c r="N76" i="10"/>
  <c r="J76" i="10"/>
  <c r="F76" i="10"/>
  <c r="T76" i="10"/>
  <c r="X76" i="10"/>
  <c r="AB76" i="10"/>
  <c r="AH76" i="10"/>
  <c r="AL76" i="10"/>
  <c r="AP76" i="10"/>
  <c r="M74" i="10"/>
  <c r="I74" i="10"/>
  <c r="E74" i="10"/>
  <c r="U74" i="10"/>
  <c r="Y74" i="10"/>
  <c r="AC74" i="10"/>
  <c r="AI74" i="10"/>
  <c r="AM74" i="10"/>
  <c r="AQ74" i="10"/>
  <c r="U76" i="10"/>
  <c r="Y76" i="10"/>
  <c r="AC76" i="10"/>
  <c r="AI76" i="10"/>
  <c r="AM76" i="10"/>
  <c r="AQ76" i="10"/>
  <c r="D74" i="10"/>
  <c r="L74" i="10"/>
  <c r="H74" i="10"/>
  <c r="R74" i="10"/>
  <c r="V74" i="10"/>
  <c r="Z74" i="10"/>
  <c r="AF74" i="10"/>
  <c r="AJ74" i="10"/>
  <c r="AN74" i="10"/>
  <c r="D76" i="10"/>
  <c r="L76" i="10"/>
  <c r="H76" i="10"/>
  <c r="R76" i="10"/>
  <c r="V76" i="10"/>
  <c r="Z76" i="10"/>
  <c r="AF76" i="10"/>
  <c r="AJ76" i="10"/>
  <c r="AN76" i="10"/>
  <c r="M73" i="10"/>
  <c r="I73" i="10"/>
  <c r="E73" i="10"/>
  <c r="P72" i="10"/>
  <c r="AD72" i="10"/>
  <c r="AR72" i="10"/>
  <c r="AR84" i="10" l="1"/>
  <c r="P84" i="10"/>
  <c r="AD84" i="10"/>
  <c r="AR69" i="10"/>
  <c r="AD70" i="10"/>
  <c r="P76" i="10"/>
  <c r="AD76" i="10"/>
  <c r="AR70" i="10"/>
  <c r="AD69" i="10"/>
  <c r="AR76" i="10"/>
  <c r="P74" i="10"/>
  <c r="AR75" i="10"/>
  <c r="AR74" i="10"/>
  <c r="AR73" i="10"/>
  <c r="AD75" i="10"/>
  <c r="AD74" i="10"/>
  <c r="AD73" i="10"/>
  <c r="P75" i="10"/>
  <c r="P73" i="10"/>
  <c r="AC97" i="10" l="1"/>
  <c r="AA97" i="10"/>
  <c r="S97" i="10"/>
  <c r="Z97" i="10"/>
  <c r="AF97" i="10"/>
  <c r="AM97" i="10"/>
  <c r="P12" i="10"/>
  <c r="AG13" i="10"/>
  <c r="AG15" i="10" s="1"/>
  <c r="AG34" i="10" s="1"/>
  <c r="AH13" i="10"/>
  <c r="AH15" i="10" s="1"/>
  <c r="AH34" i="10" s="1"/>
  <c r="AI13" i="10"/>
  <c r="AI15" i="10" s="1"/>
  <c r="AI34" i="10" s="1"/>
  <c r="AJ13" i="10"/>
  <c r="AJ15" i="10" s="1"/>
  <c r="AJ34" i="10" s="1"/>
  <c r="AK13" i="10"/>
  <c r="AK15" i="10" s="1"/>
  <c r="AK34" i="10" s="1"/>
  <c r="AL13" i="10"/>
  <c r="AL15" i="10" s="1"/>
  <c r="AL34" i="10" s="1"/>
  <c r="AM13" i="10"/>
  <c r="AM15" i="10" s="1"/>
  <c r="AM34" i="10" s="1"/>
  <c r="AN13" i="10"/>
  <c r="AN15" i="10" s="1"/>
  <c r="AN34" i="10" s="1"/>
  <c r="AO13" i="10"/>
  <c r="AO15" i="10" s="1"/>
  <c r="AO34" i="10" s="1"/>
  <c r="AP13" i="10"/>
  <c r="AP15" i="10" s="1"/>
  <c r="AP34" i="10" s="1"/>
  <c r="AQ13" i="10"/>
  <c r="AQ15" i="10" s="1"/>
  <c r="AQ34" i="10" s="1"/>
  <c r="AF13" i="10"/>
  <c r="AF15" i="10" s="1"/>
  <c r="AF34" i="10" s="1"/>
  <c r="S13" i="10"/>
  <c r="S15" i="10" s="1"/>
  <c r="S34" i="10" s="1"/>
  <c r="T13" i="10"/>
  <c r="T15" i="10" s="1"/>
  <c r="T34" i="10" s="1"/>
  <c r="U13" i="10"/>
  <c r="U15" i="10" s="1"/>
  <c r="U34" i="10" s="1"/>
  <c r="V13" i="10"/>
  <c r="V15" i="10" s="1"/>
  <c r="V34" i="10" s="1"/>
  <c r="W13" i="10"/>
  <c r="W15" i="10" s="1"/>
  <c r="W34" i="10" s="1"/>
  <c r="X13" i="10"/>
  <c r="X15" i="10" s="1"/>
  <c r="X34" i="10" s="1"/>
  <c r="Y13" i="10"/>
  <c r="Y15" i="10" s="1"/>
  <c r="Y34" i="10" s="1"/>
  <c r="Z13" i="10"/>
  <c r="Z15" i="10" s="1"/>
  <c r="Z34" i="10" s="1"/>
  <c r="AA13" i="10"/>
  <c r="AA15" i="10" s="1"/>
  <c r="AA34" i="10" s="1"/>
  <c r="AB13" i="10"/>
  <c r="AB15" i="10" s="1"/>
  <c r="AB34" i="10" s="1"/>
  <c r="AC13" i="10"/>
  <c r="AC15" i="10" s="1"/>
  <c r="AC34" i="10" s="1"/>
  <c r="R13" i="10"/>
  <c r="R15" i="10" s="1"/>
  <c r="R34" i="10" s="1"/>
  <c r="E13" i="10"/>
  <c r="E15" i="10" s="1"/>
  <c r="E34" i="10" s="1"/>
  <c r="F13" i="10"/>
  <c r="F15" i="10" s="1"/>
  <c r="F34" i="10" s="1"/>
  <c r="G13" i="10"/>
  <c r="G15" i="10" s="1"/>
  <c r="G34" i="10" s="1"/>
  <c r="H13" i="10"/>
  <c r="H15" i="10" s="1"/>
  <c r="H34" i="10" s="1"/>
  <c r="I13" i="10"/>
  <c r="I15" i="10" s="1"/>
  <c r="I34" i="10" s="1"/>
  <c r="J13" i="10"/>
  <c r="J15" i="10" s="1"/>
  <c r="J34" i="10" s="1"/>
  <c r="K13" i="10"/>
  <c r="K15" i="10" s="1"/>
  <c r="K34" i="10" s="1"/>
  <c r="L13" i="10"/>
  <c r="L15" i="10" s="1"/>
  <c r="L34" i="10" s="1"/>
  <c r="M13" i="10"/>
  <c r="M15" i="10" s="1"/>
  <c r="M34" i="10" s="1"/>
  <c r="N13" i="10"/>
  <c r="N15" i="10" s="1"/>
  <c r="N34" i="10" s="1"/>
  <c r="O13" i="10"/>
  <c r="O15" i="10" s="1"/>
  <c r="O34" i="10" s="1"/>
  <c r="D13" i="10"/>
  <c r="D15" i="10" s="1"/>
  <c r="D34" i="10" s="1"/>
  <c r="AL97" i="10" l="1"/>
  <c r="AQ97" i="10"/>
  <c r="AJ97" i="10"/>
  <c r="AK97" i="10"/>
  <c r="T97" i="10"/>
  <c r="AB97" i="10"/>
  <c r="Y97" i="10"/>
  <c r="V97" i="10"/>
  <c r="R97" i="10"/>
  <c r="AG97" i="10"/>
  <c r="W97" i="10"/>
  <c r="AH97" i="10"/>
  <c r="AP97" i="10"/>
  <c r="X97" i="10"/>
  <c r="AI97" i="10"/>
  <c r="U97" i="10"/>
  <c r="AN97" i="10"/>
  <c r="AO97" i="10"/>
  <c r="AD12" i="10"/>
  <c r="AR12" i="10"/>
  <c r="AN140" i="10" l="1"/>
  <c r="AK140" i="10"/>
  <c r="Y140" i="10"/>
  <c r="AM140" i="10"/>
  <c r="AO140" i="10"/>
  <c r="AH140" i="10"/>
  <c r="M140" i="10"/>
  <c r="J62" i="10"/>
  <c r="O140" i="10"/>
  <c r="AL62" i="10"/>
  <c r="I62" i="10"/>
  <c r="K140" i="10"/>
  <c r="T61" i="10"/>
  <c r="R140" i="10"/>
  <c r="AC140" i="10"/>
  <c r="AB140" i="10"/>
  <c r="L140" i="10"/>
  <c r="AF140" i="10"/>
  <c r="U140" i="10"/>
  <c r="X140" i="10"/>
  <c r="AA61" i="10"/>
  <c r="AQ61" i="10"/>
  <c r="AJ62" i="10"/>
  <c r="AP62" i="10"/>
  <c r="AG140" i="10"/>
  <c r="E62" i="10"/>
  <c r="N140" i="10"/>
  <c r="G62" i="10"/>
  <c r="AR97" i="10"/>
  <c r="AD97" i="10"/>
  <c r="AN62" i="10"/>
  <c r="S62" i="10"/>
  <c r="T62" i="10"/>
  <c r="Y62" i="10"/>
  <c r="M62" i="10"/>
  <c r="H62" i="10"/>
  <c r="Z62" i="10"/>
  <c r="O62" i="10"/>
  <c r="AJ61" i="10"/>
  <c r="AN61" i="10"/>
  <c r="X61" i="10"/>
  <c r="H61" i="10"/>
  <c r="Y61" i="10"/>
  <c r="M61" i="10"/>
  <c r="Z61" i="10"/>
  <c r="O61" i="10"/>
  <c r="AG61" i="10"/>
  <c r="P46" i="10"/>
  <c r="AR46" i="10"/>
  <c r="AD46" i="10"/>
  <c r="P15" i="10"/>
  <c r="AR15" i="10"/>
  <c r="AD15" i="10"/>
  <c r="U62" i="10" l="1"/>
  <c r="U61" i="10"/>
  <c r="D61" i="10"/>
  <c r="K61" i="10"/>
  <c r="E61" i="10"/>
  <c r="AA62" i="10"/>
  <c r="AA140" i="10"/>
  <c r="AB62" i="10"/>
  <c r="X62" i="10"/>
  <c r="L62" i="10"/>
  <c r="L61" i="10"/>
  <c r="K62" i="10"/>
  <c r="AG62" i="10"/>
  <c r="S140" i="10"/>
  <c r="S61" i="10"/>
  <c r="AH62" i="10"/>
  <c r="F61" i="10"/>
  <c r="AI61" i="10"/>
  <c r="AH61" i="10"/>
  <c r="F62" i="10"/>
  <c r="G61" i="10"/>
  <c r="AI62" i="10"/>
  <c r="G140" i="10"/>
  <c r="AJ140" i="10"/>
  <c r="P34" i="10"/>
  <c r="P140" i="10" s="1"/>
  <c r="Z140" i="10"/>
  <c r="E140" i="10"/>
  <c r="F140" i="10"/>
  <c r="AI140" i="10"/>
  <c r="AL61" i="10"/>
  <c r="W62" i="10"/>
  <c r="J61" i="10"/>
  <c r="J140" i="10"/>
  <c r="AB61" i="10"/>
  <c r="AC61" i="10"/>
  <c r="V61" i="10"/>
  <c r="I61" i="10"/>
  <c r="AC62" i="10"/>
  <c r="D62" i="10"/>
  <c r="AQ62" i="10"/>
  <c r="W140" i="10"/>
  <c r="AP140" i="10"/>
  <c r="AQ140" i="10"/>
  <c r="D140" i="10"/>
  <c r="H140" i="10"/>
  <c r="T140" i="10"/>
  <c r="I140" i="10"/>
  <c r="AM61" i="10"/>
  <c r="W61" i="10"/>
  <c r="AP61" i="10"/>
  <c r="AL140" i="10"/>
  <c r="AD34" i="10"/>
  <c r="AD140" i="10" s="1"/>
  <c r="AO62" i="10"/>
  <c r="AM62" i="10"/>
  <c r="AO61" i="10"/>
  <c r="V62" i="10"/>
  <c r="V140" i="10"/>
  <c r="AR34" i="10"/>
  <c r="AR140" i="10" s="1"/>
  <c r="AK61" i="10"/>
  <c r="AK62" i="10"/>
  <c r="R62" i="10"/>
  <c r="N62" i="10"/>
  <c r="AF62" i="10"/>
  <c r="AD59" i="10"/>
  <c r="AR59" i="10"/>
  <c r="P59" i="10"/>
  <c r="N61" i="10"/>
  <c r="R61" i="10"/>
  <c r="AF61" i="10"/>
  <c r="AD62" i="10" l="1"/>
  <c r="P62" i="10"/>
  <c r="AR62" i="10"/>
  <c r="AD61" i="10"/>
  <c r="P61" i="10"/>
  <c r="AR61" i="10"/>
  <c r="D139" i="10"/>
  <c r="P138" i="10"/>
  <c r="P137" i="10"/>
  <c r="O133" i="10"/>
  <c r="O143" i="10" s="1"/>
  <c r="N133" i="10"/>
  <c r="N143" i="10" s="1"/>
  <c r="M133" i="10"/>
  <c r="M143" i="10" s="1"/>
  <c r="L133" i="10"/>
  <c r="L143" i="10" s="1"/>
  <c r="K133" i="10"/>
  <c r="K143" i="10" s="1"/>
  <c r="J133" i="10"/>
  <c r="J143" i="10" s="1"/>
  <c r="I133" i="10"/>
  <c r="I143" i="10" s="1"/>
  <c r="H133" i="10"/>
  <c r="H143" i="10" s="1"/>
  <c r="G133" i="10"/>
  <c r="G143" i="10" s="1"/>
  <c r="F133" i="10"/>
  <c r="F143" i="10" s="1"/>
  <c r="E133" i="10"/>
  <c r="E143" i="10" s="1"/>
  <c r="D133" i="10"/>
  <c r="D143" i="10" s="1"/>
  <c r="P132" i="10"/>
  <c r="P130" i="10"/>
  <c r="P129" i="10"/>
  <c r="P128" i="10"/>
  <c r="P136" i="10" s="1"/>
  <c r="O128" i="10"/>
  <c r="O136" i="10" s="1"/>
  <c r="N128" i="10"/>
  <c r="N136" i="10" s="1"/>
  <c r="M128" i="10"/>
  <c r="M136" i="10" s="1"/>
  <c r="L128" i="10"/>
  <c r="L136" i="10" s="1"/>
  <c r="K128" i="10"/>
  <c r="K136" i="10" s="1"/>
  <c r="J128" i="10"/>
  <c r="J136" i="10" s="1"/>
  <c r="I128" i="10"/>
  <c r="I136" i="10" s="1"/>
  <c r="H128" i="10"/>
  <c r="H136" i="10" s="1"/>
  <c r="G128" i="10"/>
  <c r="G136" i="10" s="1"/>
  <c r="F128" i="10"/>
  <c r="F136" i="10" s="1"/>
  <c r="E128" i="10"/>
  <c r="E136" i="10" s="1"/>
  <c r="D128" i="10"/>
  <c r="D136" i="10" s="1"/>
  <c r="P123" i="10"/>
  <c r="P119" i="10"/>
  <c r="P115" i="10"/>
  <c r="P144" i="10" l="1"/>
  <c r="P139" i="10"/>
  <c r="P133" i="10"/>
  <c r="P143" i="10" s="1"/>
  <c r="AR138" i="10"/>
  <c r="AD138" i="10"/>
  <c r="AQ133" i="10"/>
  <c r="AQ143" i="10" s="1"/>
  <c r="AP133" i="10"/>
  <c r="AP143" i="10" s="1"/>
  <c r="AO133" i="10"/>
  <c r="AO143" i="10" s="1"/>
  <c r="AN133" i="10"/>
  <c r="AN143" i="10" s="1"/>
  <c r="AM133" i="10"/>
  <c r="AM143" i="10" s="1"/>
  <c r="AL133" i="10"/>
  <c r="AL143" i="10" s="1"/>
  <c r="AK133" i="10"/>
  <c r="AK143" i="10" s="1"/>
  <c r="AJ133" i="10"/>
  <c r="AJ143" i="10" s="1"/>
  <c r="AI133" i="10"/>
  <c r="AI143" i="10" s="1"/>
  <c r="AH133" i="10"/>
  <c r="AH143" i="10" s="1"/>
  <c r="AG133" i="10"/>
  <c r="AG143" i="10" s="1"/>
  <c r="AF133" i="10"/>
  <c r="AF143" i="10" s="1"/>
  <c r="AC133" i="10"/>
  <c r="AC143" i="10" s="1"/>
  <c r="AB133" i="10"/>
  <c r="AB143" i="10" s="1"/>
  <c r="AA133" i="10"/>
  <c r="AA143" i="10" s="1"/>
  <c r="Z133" i="10"/>
  <c r="Z143" i="10" s="1"/>
  <c r="Y133" i="10"/>
  <c r="Y143" i="10" s="1"/>
  <c r="X133" i="10"/>
  <c r="X143" i="10" s="1"/>
  <c r="W133" i="10"/>
  <c r="W143" i="10" s="1"/>
  <c r="V133" i="10"/>
  <c r="V143" i="10" s="1"/>
  <c r="U133" i="10"/>
  <c r="U143" i="10" s="1"/>
  <c r="T133" i="10"/>
  <c r="T143" i="10" s="1"/>
  <c r="S133" i="10"/>
  <c r="S143" i="10" s="1"/>
  <c r="R133" i="10"/>
  <c r="R143" i="10" s="1"/>
  <c r="AR132" i="10"/>
  <c r="AD132" i="10"/>
  <c r="AR130" i="10"/>
  <c r="AD130" i="10"/>
  <c r="AR129" i="10"/>
  <c r="AD129" i="10"/>
  <c r="AR128" i="10"/>
  <c r="AR136" i="10" s="1"/>
  <c r="AQ128" i="10"/>
  <c r="AQ136" i="10" s="1"/>
  <c r="AP128" i="10"/>
  <c r="AP136" i="10" s="1"/>
  <c r="AO128" i="10"/>
  <c r="AO136" i="10" s="1"/>
  <c r="AN128" i="10"/>
  <c r="AN136" i="10" s="1"/>
  <c r="AM128" i="10"/>
  <c r="AM136" i="10" s="1"/>
  <c r="AL128" i="10"/>
  <c r="AL136" i="10" s="1"/>
  <c r="AK128" i="10"/>
  <c r="AK136" i="10" s="1"/>
  <c r="AJ128" i="10"/>
  <c r="AJ136" i="10" s="1"/>
  <c r="AI128" i="10"/>
  <c r="AI136" i="10" s="1"/>
  <c r="AH128" i="10"/>
  <c r="AH136" i="10" s="1"/>
  <c r="AG128" i="10"/>
  <c r="AG136" i="10" s="1"/>
  <c r="AF128" i="10"/>
  <c r="AF136" i="10" s="1"/>
  <c r="AD128" i="10"/>
  <c r="AD136" i="10" s="1"/>
  <c r="AC128" i="10"/>
  <c r="AC136" i="10" s="1"/>
  <c r="AB128" i="10"/>
  <c r="AB136" i="10" s="1"/>
  <c r="AA128" i="10"/>
  <c r="AA136" i="10" s="1"/>
  <c r="Z128" i="10"/>
  <c r="Z136" i="10" s="1"/>
  <c r="Y128" i="10"/>
  <c r="Y136" i="10" s="1"/>
  <c r="X128" i="10"/>
  <c r="X136" i="10" s="1"/>
  <c r="W128" i="10"/>
  <c r="W136" i="10" s="1"/>
  <c r="V128" i="10"/>
  <c r="V136" i="10" s="1"/>
  <c r="U128" i="10"/>
  <c r="U136" i="10" s="1"/>
  <c r="T128" i="10"/>
  <c r="T136" i="10" s="1"/>
  <c r="S128" i="10"/>
  <c r="S136" i="10" s="1"/>
  <c r="R128" i="10"/>
  <c r="R136" i="10" s="1"/>
  <c r="AR123" i="10"/>
  <c r="AD123" i="10"/>
  <c r="AR119" i="10"/>
  <c r="AD119" i="10"/>
  <c r="AR144" i="10" l="1"/>
  <c r="AD144" i="10"/>
  <c r="D141" i="10"/>
  <c r="P141" i="10"/>
  <c r="AR133" i="10"/>
  <c r="AR143" i="10" s="1"/>
  <c r="AD133" i="10"/>
  <c r="AD143" i="10" s="1"/>
  <c r="AD115" i="10" l="1"/>
  <c r="AR115" i="10" l="1"/>
  <c r="P91" i="10" l="1"/>
  <c r="AD91" i="10" l="1"/>
  <c r="AR91" i="10" l="1"/>
  <c r="D70" i="10" l="1"/>
  <c r="P70" i="10" s="1"/>
  <c r="P69" i="10"/>
  <c r="P67" i="10"/>
  <c r="P68" i="10"/>
  <c r="H78" i="10"/>
  <c r="H110" i="10" s="1"/>
  <c r="N78" i="10"/>
  <c r="N110" i="10" s="1"/>
  <c r="I78" i="10"/>
  <c r="I110" i="10" s="1"/>
  <c r="I142" i="10" s="1"/>
  <c r="I145" i="10" s="1"/>
  <c r="K78" i="10"/>
  <c r="K110" i="10" s="1"/>
  <c r="E78" i="10"/>
  <c r="E110" i="10" s="1"/>
  <c r="F78" i="10"/>
  <c r="F110" i="10" s="1"/>
  <c r="F142" i="10" s="1"/>
  <c r="F145" i="10" s="1"/>
  <c r="O78" i="10"/>
  <c r="O110" i="10" s="1"/>
  <c r="L78" i="10"/>
  <c r="L110" i="10" s="1"/>
  <c r="G78" i="10"/>
  <c r="G110" i="10" s="1"/>
  <c r="M78" i="10"/>
  <c r="M110" i="10" s="1"/>
  <c r="M142" i="10" s="1"/>
  <c r="M145" i="10" s="1"/>
  <c r="J78" i="10"/>
  <c r="J110" i="10" s="1"/>
  <c r="J112" i="10" s="1"/>
  <c r="D78" i="10" l="1"/>
  <c r="D110" i="10" s="1"/>
  <c r="D112" i="10" s="1"/>
  <c r="D113" i="10" s="1"/>
  <c r="D142" i="10"/>
  <c r="D145" i="10" s="1"/>
  <c r="D147" i="10" s="1"/>
  <c r="D148" i="10" s="1"/>
  <c r="P78" i="10"/>
  <c r="D117" i="10"/>
  <c r="D121" i="10" s="1"/>
  <c r="E142" i="10"/>
  <c r="E145" i="10" s="1"/>
  <c r="E112" i="10"/>
  <c r="G142" i="10"/>
  <c r="G145" i="10" s="1"/>
  <c r="G112" i="10"/>
  <c r="H112" i="10"/>
  <c r="H142" i="10"/>
  <c r="H145" i="10" s="1"/>
  <c r="J113" i="10"/>
  <c r="J117" i="10"/>
  <c r="J121" i="10" s="1"/>
  <c r="K112" i="10"/>
  <c r="K142" i="10"/>
  <c r="K145" i="10" s="1"/>
  <c r="P110" i="10"/>
  <c r="P142" i="10" s="1"/>
  <c r="P145" i="10" s="1"/>
  <c r="P147" i="10" s="1"/>
  <c r="P148" i="10" s="1"/>
  <c r="L142" i="10"/>
  <c r="L145" i="10" s="1"/>
  <c r="L112" i="10"/>
  <c r="O142" i="10"/>
  <c r="O145" i="10" s="1"/>
  <c r="O112" i="10"/>
  <c r="N142" i="10"/>
  <c r="N145" i="10" s="1"/>
  <c r="N112" i="10"/>
  <c r="M112" i="10"/>
  <c r="I112" i="10"/>
  <c r="J142" i="10"/>
  <c r="J145" i="10" s="1"/>
  <c r="F112" i="10"/>
  <c r="E137" i="10" l="1"/>
  <c r="E139" i="10" s="1"/>
  <c r="E141" i="10" s="1"/>
  <c r="E147" i="10" s="1"/>
  <c r="E148" i="10" s="1"/>
  <c r="L113" i="10"/>
  <c r="L117" i="10"/>
  <c r="L121" i="10" s="1"/>
  <c r="I117" i="10"/>
  <c r="I121" i="10" s="1"/>
  <c r="I113" i="10"/>
  <c r="G113" i="10"/>
  <c r="G117" i="10"/>
  <c r="G121" i="10" s="1"/>
  <c r="H117" i="10"/>
  <c r="H121" i="10" s="1"/>
  <c r="H113" i="10"/>
  <c r="M113" i="10"/>
  <c r="M117" i="10"/>
  <c r="M121" i="10" s="1"/>
  <c r="K113" i="10"/>
  <c r="K117" i="10"/>
  <c r="K121" i="10" s="1"/>
  <c r="E117" i="10"/>
  <c r="E121" i="10" s="1"/>
  <c r="E113" i="10"/>
  <c r="F117" i="10"/>
  <c r="F121" i="10" s="1"/>
  <c r="F113" i="10"/>
  <c r="P112" i="10"/>
  <c r="N117" i="10"/>
  <c r="N121" i="10" s="1"/>
  <c r="N113" i="10"/>
  <c r="O117" i="10"/>
  <c r="O121" i="10" s="1"/>
  <c r="O113" i="10"/>
  <c r="F137" i="10" l="1"/>
  <c r="F139" i="10" s="1"/>
  <c r="F141" i="10" s="1"/>
  <c r="F147" i="10" s="1"/>
  <c r="P117" i="10"/>
  <c r="P121" i="10" s="1"/>
  <c r="P125" i="10" s="1"/>
  <c r="P113" i="10"/>
  <c r="F148" i="10"/>
  <c r="G137" i="10"/>
  <c r="G139" i="10" s="1"/>
  <c r="G141" i="10" s="1"/>
  <c r="G147" i="10" s="1"/>
  <c r="G148" i="10" l="1"/>
  <c r="H137" i="10"/>
  <c r="H139" i="10" s="1"/>
  <c r="H141" i="10" s="1"/>
  <c r="H147" i="10" s="1"/>
  <c r="H148" i="10" l="1"/>
  <c r="I137" i="10"/>
  <c r="I139" i="10" s="1"/>
  <c r="I141" i="10" s="1"/>
  <c r="I147" i="10" s="1"/>
  <c r="J137" i="10" l="1"/>
  <c r="J139" i="10" s="1"/>
  <c r="J141" i="10" s="1"/>
  <c r="J147" i="10" s="1"/>
  <c r="I148" i="10"/>
  <c r="J148" i="10" l="1"/>
  <c r="K137" i="10"/>
  <c r="K139" i="10" s="1"/>
  <c r="K141" i="10" s="1"/>
  <c r="K147" i="10" s="1"/>
  <c r="L137" i="10" l="1"/>
  <c r="L139" i="10" s="1"/>
  <c r="L141" i="10" s="1"/>
  <c r="L147" i="10" s="1"/>
  <c r="K148" i="10"/>
  <c r="L148" i="10" l="1"/>
  <c r="M137" i="10"/>
  <c r="M139" i="10" s="1"/>
  <c r="M141" i="10" s="1"/>
  <c r="M147" i="10" s="1"/>
  <c r="N137" i="10" l="1"/>
  <c r="N139" i="10" s="1"/>
  <c r="N141" i="10" s="1"/>
  <c r="N147" i="10" s="1"/>
  <c r="M148" i="10"/>
  <c r="N148" i="10" l="1"/>
  <c r="O137" i="10"/>
  <c r="O139" i="10" s="1"/>
  <c r="O141" i="10" s="1"/>
  <c r="O147" i="10" s="1"/>
  <c r="R137" i="10" l="1"/>
  <c r="O148" i="10"/>
  <c r="R139" i="10" l="1"/>
  <c r="R141" i="10" s="1"/>
  <c r="AD137" i="10"/>
  <c r="AD139" i="10" s="1"/>
  <c r="AD141" i="10" s="1"/>
  <c r="V78" i="10"/>
  <c r="V110" i="10" s="1"/>
  <c r="W78" i="10"/>
  <c r="W110" i="10" s="1"/>
  <c r="X78" i="10"/>
  <c r="X110" i="10" s="1"/>
  <c r="AD68" i="10"/>
  <c r="AA78" i="10"/>
  <c r="AA110" i="10" s="1"/>
  <c r="AA142" i="10" s="1"/>
  <c r="AA145" i="10" s="1"/>
  <c r="Y78" i="10"/>
  <c r="Y110" i="10" s="1"/>
  <c r="AB78" i="10"/>
  <c r="AB110" i="10" s="1"/>
  <c r="AB142" i="10" s="1"/>
  <c r="AB145" i="10" s="1"/>
  <c r="U78" i="10"/>
  <c r="U110" i="10" s="1"/>
  <c r="T78" i="10"/>
  <c r="T110" i="10" s="1"/>
  <c r="T112" i="10" s="1"/>
  <c r="Z78" i="10"/>
  <c r="Z110" i="10" s="1"/>
  <c r="R78" i="10"/>
  <c r="S78" i="10"/>
  <c r="S110" i="10" s="1"/>
  <c r="S112" i="10" s="1"/>
  <c r="AC78" i="10"/>
  <c r="AC110" i="10" s="1"/>
  <c r="V112" i="10" l="1"/>
  <c r="V142" i="10"/>
  <c r="V145" i="10" s="1"/>
  <c r="AB112" i="10"/>
  <c r="AB113" i="10" s="1"/>
  <c r="AD78" i="10"/>
  <c r="U142" i="10"/>
  <c r="U145" i="10" s="1"/>
  <c r="U112" i="10"/>
  <c r="X112" i="10"/>
  <c r="X142" i="10"/>
  <c r="X145" i="10" s="1"/>
  <c r="Y142" i="10"/>
  <c r="Y145" i="10" s="1"/>
  <c r="Y112" i="10"/>
  <c r="AC112" i="10"/>
  <c r="AC142" i="10"/>
  <c r="AC145" i="10" s="1"/>
  <c r="W142" i="10"/>
  <c r="W145" i="10" s="1"/>
  <c r="W112" i="10"/>
  <c r="S113" i="10"/>
  <c r="S117" i="10"/>
  <c r="S121" i="10" s="1"/>
  <c r="V117" i="10"/>
  <c r="V121" i="10" s="1"/>
  <c r="V113" i="10"/>
  <c r="Z142" i="10"/>
  <c r="Z145" i="10" s="1"/>
  <c r="Z112" i="10"/>
  <c r="T113" i="10"/>
  <c r="T117" i="10"/>
  <c r="T121" i="10" s="1"/>
  <c r="AB117" i="10"/>
  <c r="AB121" i="10" s="1"/>
  <c r="R110" i="10"/>
  <c r="T142" i="10"/>
  <c r="T145" i="10" s="1"/>
  <c r="S142" i="10"/>
  <c r="S145" i="10" s="1"/>
  <c r="AA112" i="10"/>
  <c r="AA113" i="10" l="1"/>
  <c r="AA117" i="10"/>
  <c r="AA121" i="10" s="1"/>
  <c r="AC113" i="10"/>
  <c r="AC117" i="10"/>
  <c r="AC121" i="10" s="1"/>
  <c r="X117" i="10"/>
  <c r="X121" i="10" s="1"/>
  <c r="X113" i="10"/>
  <c r="Z117" i="10"/>
  <c r="Z121" i="10" s="1"/>
  <c r="Z113" i="10"/>
  <c r="Y113" i="10"/>
  <c r="Y117" i="10"/>
  <c r="Y121" i="10" s="1"/>
  <c r="R142" i="10"/>
  <c r="R145" i="10" s="1"/>
  <c r="R147" i="10" s="1"/>
  <c r="AD110" i="10"/>
  <c r="AD142" i="10" s="1"/>
  <c r="AD145" i="10" s="1"/>
  <c r="AD147" i="10" s="1"/>
  <c r="AD148" i="10" s="1"/>
  <c r="R112" i="10"/>
  <c r="W117" i="10"/>
  <c r="W121" i="10" s="1"/>
  <c r="W113" i="10"/>
  <c r="U113" i="10"/>
  <c r="U117" i="10"/>
  <c r="U121" i="10" s="1"/>
  <c r="R117" i="10" l="1"/>
  <c r="R121" i="10" s="1"/>
  <c r="R113" i="10"/>
  <c r="AD112" i="10"/>
  <c r="R148" i="10"/>
  <c r="S137" i="10"/>
  <c r="S139" i="10" s="1"/>
  <c r="S141" i="10" s="1"/>
  <c r="S147" i="10" s="1"/>
  <c r="S148" i="10" l="1"/>
  <c r="T137" i="10"/>
  <c r="T139" i="10" s="1"/>
  <c r="T141" i="10" s="1"/>
  <c r="T147" i="10" s="1"/>
  <c r="AD117" i="10"/>
  <c r="AD121" i="10" s="1"/>
  <c r="AD125" i="10" s="1"/>
  <c r="AD113" i="10"/>
  <c r="U137" i="10" l="1"/>
  <c r="U139" i="10" s="1"/>
  <c r="U141" i="10" s="1"/>
  <c r="U147" i="10" s="1"/>
  <c r="T148" i="10"/>
  <c r="V137" i="10" l="1"/>
  <c r="V139" i="10" s="1"/>
  <c r="V141" i="10" s="1"/>
  <c r="V147" i="10" s="1"/>
  <c r="U148" i="10"/>
  <c r="W137" i="10" l="1"/>
  <c r="W139" i="10" s="1"/>
  <c r="W141" i="10" s="1"/>
  <c r="W147" i="10" s="1"/>
  <c r="V148" i="10"/>
  <c r="X137" i="10" l="1"/>
  <c r="X139" i="10" s="1"/>
  <c r="X141" i="10" s="1"/>
  <c r="X147" i="10" s="1"/>
  <c r="W148" i="10"/>
  <c r="Y137" i="10" l="1"/>
  <c r="Y139" i="10" s="1"/>
  <c r="Y141" i="10" s="1"/>
  <c r="Y147" i="10" s="1"/>
  <c r="X148" i="10"/>
  <c r="Z137" i="10" l="1"/>
  <c r="Z139" i="10" s="1"/>
  <c r="Z141" i="10" s="1"/>
  <c r="Z147" i="10" s="1"/>
  <c r="Y148" i="10"/>
  <c r="Z148" i="10" l="1"/>
  <c r="AA137" i="10"/>
  <c r="AA139" i="10" s="1"/>
  <c r="AA141" i="10" s="1"/>
  <c r="AA147" i="10" s="1"/>
  <c r="AB137" i="10" l="1"/>
  <c r="AB139" i="10" s="1"/>
  <c r="AB141" i="10" s="1"/>
  <c r="AB147" i="10" s="1"/>
  <c r="AA148" i="10"/>
  <c r="AB148" i="10" l="1"/>
  <c r="AC137" i="10"/>
  <c r="AC139" i="10" s="1"/>
  <c r="AC141" i="10" s="1"/>
  <c r="AC147" i="10" s="1"/>
  <c r="AF137" i="10" l="1"/>
  <c r="AC148" i="10"/>
  <c r="AR137" i="10" l="1"/>
  <c r="AR139" i="10" s="1"/>
  <c r="AR141" i="10" s="1"/>
  <c r="AF139" i="10"/>
  <c r="AF141" i="10" s="1"/>
  <c r="AL78" i="10"/>
  <c r="AL110" i="10" s="1"/>
  <c r="AR68" i="10"/>
  <c r="AN78" i="10"/>
  <c r="AN110" i="10" s="1"/>
  <c r="AO78" i="10"/>
  <c r="AO110" i="10" s="1"/>
  <c r="AJ78" i="10"/>
  <c r="AJ110" i="10" s="1"/>
  <c r="AI78" i="10"/>
  <c r="AI110" i="10" s="1"/>
  <c r="AH78" i="10"/>
  <c r="AH110" i="10" s="1"/>
  <c r="AH112" i="10" s="1"/>
  <c r="AG78" i="10"/>
  <c r="AG110" i="10" s="1"/>
  <c r="AM78" i="10"/>
  <c r="AM110" i="10" s="1"/>
  <c r="AQ78" i="10"/>
  <c r="AQ110" i="10" s="1"/>
  <c r="AP78" i="10"/>
  <c r="AP110" i="10" s="1"/>
  <c r="AF78" i="10"/>
  <c r="AF110" i="10" s="1"/>
  <c r="AF112" i="10" s="1"/>
  <c r="AK78" i="10"/>
  <c r="AK110" i="10" s="1"/>
  <c r="AR78" i="10" l="1"/>
  <c r="AP112" i="10"/>
  <c r="AP142" i="10"/>
  <c r="AP145" i="10" s="1"/>
  <c r="AQ142" i="10"/>
  <c r="AQ145" i="10" s="1"/>
  <c r="AQ112" i="10"/>
  <c r="AM112" i="10"/>
  <c r="AM142" i="10"/>
  <c r="AM145" i="10" s="1"/>
  <c r="AH117" i="10"/>
  <c r="AH121" i="10" s="1"/>
  <c r="AH113" i="10"/>
  <c r="AF113" i="10"/>
  <c r="AF117" i="10"/>
  <c r="AF121" i="10" s="1"/>
  <c r="AI142" i="10"/>
  <c r="AI145" i="10" s="1"/>
  <c r="AI112" i="10"/>
  <c r="AJ112" i="10"/>
  <c r="AJ142" i="10"/>
  <c r="AJ145" i="10" s="1"/>
  <c r="AO142" i="10"/>
  <c r="AO145" i="10" s="1"/>
  <c r="AO112" i="10"/>
  <c r="AN112" i="10"/>
  <c r="AN142" i="10"/>
  <c r="AN145" i="10" s="1"/>
  <c r="AG142" i="10"/>
  <c r="AG145" i="10" s="1"/>
  <c r="AG112" i="10"/>
  <c r="AL142" i="10"/>
  <c r="AL145" i="10" s="1"/>
  <c r="AL112" i="10"/>
  <c r="AK112" i="10"/>
  <c r="AK142" i="10"/>
  <c r="AK145" i="10" s="1"/>
  <c r="AF142" i="10"/>
  <c r="AF145" i="10" s="1"/>
  <c r="AF147" i="10" s="1"/>
  <c r="AR110" i="10"/>
  <c r="AR142" i="10" s="1"/>
  <c r="AR145" i="10" s="1"/>
  <c r="AR147" i="10" s="1"/>
  <c r="AR148" i="10" s="1"/>
  <c r="AH142" i="10"/>
  <c r="AH145" i="10" s="1"/>
  <c r="AG113" i="10" l="1"/>
  <c r="AG117" i="10"/>
  <c r="AG121" i="10" s="1"/>
  <c r="AL117" i="10"/>
  <c r="AL121" i="10" s="1"/>
  <c r="AL113" i="10"/>
  <c r="AI117" i="10"/>
  <c r="AI121" i="10" s="1"/>
  <c r="AI113" i="10"/>
  <c r="AQ113" i="10"/>
  <c r="AQ117" i="10"/>
  <c r="AQ121" i="10" s="1"/>
  <c r="AK117" i="10"/>
  <c r="AK121" i="10" s="1"/>
  <c r="AK113" i="10"/>
  <c r="AJ113" i="10"/>
  <c r="AJ117" i="10"/>
  <c r="AJ121" i="10" s="1"/>
  <c r="AG137" i="10"/>
  <c r="AG139" i="10" s="1"/>
  <c r="AG141" i="10" s="1"/>
  <c r="AG147" i="10" s="1"/>
  <c r="AF148" i="10"/>
  <c r="AR112" i="10"/>
  <c r="AM113" i="10"/>
  <c r="AM117" i="10"/>
  <c r="AM121" i="10" s="1"/>
  <c r="AN113" i="10"/>
  <c r="AN117" i="10"/>
  <c r="AN121" i="10" s="1"/>
  <c r="AO113" i="10"/>
  <c r="AO117" i="10"/>
  <c r="AO121" i="10" s="1"/>
  <c r="AP117" i="10"/>
  <c r="AP121" i="10" s="1"/>
  <c r="AP113" i="10"/>
  <c r="AR117" i="10" l="1"/>
  <c r="AR121" i="10" s="1"/>
  <c r="AR125" i="10" s="1"/>
  <c r="AR113" i="10"/>
  <c r="AH137" i="10"/>
  <c r="AH139" i="10" s="1"/>
  <c r="AH141" i="10" s="1"/>
  <c r="AH147" i="10" s="1"/>
  <c r="AG148" i="10"/>
  <c r="AI137" i="10" l="1"/>
  <c r="AI139" i="10" s="1"/>
  <c r="AI141" i="10" s="1"/>
  <c r="AI147" i="10" s="1"/>
  <c r="AH148" i="10"/>
  <c r="AJ137" i="10" l="1"/>
  <c r="AJ139" i="10" s="1"/>
  <c r="AJ141" i="10" s="1"/>
  <c r="AJ147" i="10" s="1"/>
  <c r="AI148" i="10"/>
  <c r="AJ148" i="10" l="1"/>
  <c r="AK137" i="10"/>
  <c r="AK139" i="10" s="1"/>
  <c r="AK141" i="10" s="1"/>
  <c r="AK147" i="10" s="1"/>
  <c r="AL137" i="10" l="1"/>
  <c r="AL139" i="10" s="1"/>
  <c r="AL141" i="10" s="1"/>
  <c r="AL147" i="10" s="1"/>
  <c r="AK148" i="10"/>
  <c r="AM137" i="10" l="1"/>
  <c r="AM139" i="10" s="1"/>
  <c r="AM141" i="10" s="1"/>
  <c r="AM147" i="10" s="1"/>
  <c r="AL148" i="10"/>
  <c r="AM148" i="10" l="1"/>
  <c r="AN137" i="10"/>
  <c r="AN139" i="10" s="1"/>
  <c r="AN141" i="10" s="1"/>
  <c r="AN147" i="10" s="1"/>
  <c r="AN148" i="10" l="1"/>
  <c r="AO137" i="10"/>
  <c r="AO139" i="10" s="1"/>
  <c r="AO141" i="10" s="1"/>
  <c r="AO147" i="10" s="1"/>
  <c r="AP137" i="10" l="1"/>
  <c r="AP139" i="10" s="1"/>
  <c r="AP141" i="10" s="1"/>
  <c r="AP147" i="10" s="1"/>
  <c r="AO148" i="10"/>
  <c r="AQ137" i="10" l="1"/>
  <c r="AQ139" i="10" s="1"/>
  <c r="AQ141" i="10" s="1"/>
  <c r="AQ147" i="10" s="1"/>
  <c r="AQ148" i="10" s="1"/>
  <c r="AP14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68" authorId="0" shapeId="0" xr:uid="{D78DB54A-F1A5-4D23-9423-0DA25174639B}">
      <text>
        <r>
          <rPr>
            <sz val="11"/>
            <color rgb="FF000000"/>
            <rFont val="Arial"/>
            <family val="2"/>
          </rPr>
          <t>En fonction du bénéfice net !
Voir tabelle caisse AVS. Paiement trimestriel</t>
        </r>
      </text>
    </comment>
    <comment ref="A69" authorId="0" shapeId="0" xr:uid="{41D6194F-ED67-45F0-B427-BDDB5D99EF9D}">
      <text>
        <r>
          <rPr>
            <sz val="11"/>
            <color rgb="FF000000"/>
            <rFont val="Arial"/>
            <family val="2"/>
          </rPr>
          <t>Facultatif. 
Max. 25% du revenu AVS assurable.
Montant indiqué à titre d'exemple.</t>
        </r>
      </text>
    </comment>
    <comment ref="A75" authorId="0" shapeId="0" xr:uid="{F616323A-E79F-41DF-8BAA-EEF7F920BECC}">
      <text>
        <r>
          <rPr>
            <sz val="11"/>
            <color indexed="81"/>
            <rFont val="Arial"/>
            <family val="2"/>
          </rPr>
          <t>Montant de coordination: 26'460 CHF par an</t>
        </r>
      </text>
    </comment>
  </commentList>
</comments>
</file>

<file path=xl/sharedStrings.xml><?xml version="1.0" encoding="utf-8"?>
<sst xmlns="http://schemas.openxmlformats.org/spreadsheetml/2006/main" count="142" uniqueCount="112">
  <si>
    <t>Jan</t>
  </si>
  <si>
    <t>Feb</t>
  </si>
  <si>
    <t>Mai</t>
  </si>
  <si>
    <t>Sept</t>
  </si>
  <si>
    <t>Nov</t>
  </si>
  <si>
    <t>Charges financières</t>
  </si>
  <si>
    <t>Résultat avant  impôts</t>
  </si>
  <si>
    <t>Impôts</t>
  </si>
  <si>
    <t>Bénéfice net</t>
  </si>
  <si>
    <t>Plan d'investissement</t>
  </si>
  <si>
    <t>Total encaissement</t>
  </si>
  <si>
    <t>Investissements</t>
  </si>
  <si>
    <t>Interêts et impôts</t>
  </si>
  <si>
    <t>Total décaissement</t>
  </si>
  <si>
    <t>Mars</t>
  </si>
  <si>
    <t>Avril</t>
  </si>
  <si>
    <t>Juin</t>
  </si>
  <si>
    <t>Juillet</t>
  </si>
  <si>
    <t>Août</t>
  </si>
  <si>
    <t>Oct</t>
  </si>
  <si>
    <t>Dec</t>
  </si>
  <si>
    <t>Revenus</t>
  </si>
  <si>
    <t>Amortissements</t>
  </si>
  <si>
    <t>Plan de trésorerie et liquidités</t>
  </si>
  <si>
    <t>Liquidités début du mois</t>
  </si>
  <si>
    <t>Liquidités au début</t>
  </si>
  <si>
    <t>Liquidités à la fin du mois</t>
  </si>
  <si>
    <t>Changement des liquidités</t>
  </si>
  <si>
    <t>Variable</t>
  </si>
  <si>
    <t>Compte de résultats</t>
  </si>
  <si>
    <t>Revenus totaux</t>
  </si>
  <si>
    <t>Coûts directs (charges variables)</t>
  </si>
  <si>
    <t>Coûts directs totaux</t>
  </si>
  <si>
    <t>Marge brute (revenus totaux - coûts directs totaux)</t>
  </si>
  <si>
    <t>Coûts fixes (coûts opérationnels)</t>
  </si>
  <si>
    <t>Coûts salaires</t>
  </si>
  <si>
    <t>- Charges sociales (AVS/AI/APG/AC)</t>
  </si>
  <si>
    <t>- Allocations familiales</t>
  </si>
  <si>
    <t>- LPP (2ème plilier)</t>
  </si>
  <si>
    <t>- LAA (assurance accident)</t>
  </si>
  <si>
    <t>- Salaire mensuel employé #1</t>
  </si>
  <si>
    <t>- Salaire mensuel employé #2</t>
  </si>
  <si>
    <t>Coûts de salaires totaux</t>
  </si>
  <si>
    <t>Coûts de loyer</t>
  </si>
  <si>
    <t>- Places de parc</t>
  </si>
  <si>
    <t>- Coûts de loyer / bureau (incl. charges)</t>
  </si>
  <si>
    <t>Coûts de marketing</t>
  </si>
  <si>
    <t>Coûts de loyer totaux</t>
  </si>
  <si>
    <t>Coûts de marketing totaux</t>
  </si>
  <si>
    <t xml:space="preserve">- Matériel de présentation, cartes de visite, papier à entête </t>
  </si>
  <si>
    <t>- Publicité et articles publicitaires</t>
  </si>
  <si>
    <t>Coûts de IT</t>
  </si>
  <si>
    <t>- IT et frais de gestion (incl. accès internet / nom de domaine)</t>
  </si>
  <si>
    <t>Autres frais</t>
  </si>
  <si>
    <t>Coûts de IT totaux</t>
  </si>
  <si>
    <t>- Frais de repas et de représentation</t>
  </si>
  <si>
    <t>Autres frais totaux</t>
  </si>
  <si>
    <t>- Logiciels ?</t>
  </si>
  <si>
    <t>- Frais de formation ?</t>
  </si>
  <si>
    <t>- Frais de fiduciaire</t>
  </si>
  <si>
    <t>Coûts fixes totaux</t>
  </si>
  <si>
    <t>Marge brute en % des revenus</t>
  </si>
  <si>
    <t>EBITDA en % des revenus</t>
  </si>
  <si>
    <t>Total investissements</t>
  </si>
  <si>
    <t>Autres prêts</t>
  </si>
  <si>
    <t>Chiffre d'affaires</t>
  </si>
  <si>
    <t>Coûts directs et coûts fixes totaux</t>
  </si>
  <si>
    <t>- Foires et exhibitions</t>
  </si>
  <si>
    <t>Entreprise XXX</t>
  </si>
  <si>
    <t>Robes</t>
  </si>
  <si>
    <t>- Nombre de robes vendues par mois en direct (en % du total)</t>
  </si>
  <si>
    <t>- Prix moyen de vente par robe en direct</t>
  </si>
  <si>
    <t>- Nombre de robes vendues par mois via un détaillant (en % du total)</t>
  </si>
  <si>
    <t>Revenus des robes</t>
  </si>
  <si>
    <t>Manteaux</t>
  </si>
  <si>
    <t>- Nombre de manteaux vendus par mois en direct (en % du total)</t>
  </si>
  <si>
    <t>- Prix moyen de vente par manteau en direct</t>
  </si>
  <si>
    <t>- Nombre de manteaux vendus par mois via un détaillant (en % du total)</t>
  </si>
  <si>
    <t>- Prix moyen de vente par robe au détaillant (par ex. 50% du prix direct)</t>
  </si>
  <si>
    <t>- Prix moyen de vente par manteau au détaillant (par ex. 30% du prix direct)</t>
  </si>
  <si>
    <t>Revenus des manteaux</t>
  </si>
  <si>
    <t>Retouches</t>
  </si>
  <si>
    <t>- Prix moyen des retouches</t>
  </si>
  <si>
    <t>Revenus des retouches</t>
  </si>
  <si>
    <t>- Coût moyen du tissu par robe</t>
  </si>
  <si>
    <t>- Nombre total de robes vendues par mois</t>
  </si>
  <si>
    <t>- Nombre total de manteaux vendus par mois</t>
  </si>
  <si>
    <t>- Nombre total de retouches facturées par mois</t>
  </si>
  <si>
    <t>- Coût moyen de l'envoi au détaillant par robe</t>
  </si>
  <si>
    <t>- Nombre de robes vendues par mois via un détaillant</t>
  </si>
  <si>
    <t xml:space="preserve">Coûts directs des robes </t>
  </si>
  <si>
    <t>- Coût moyen du tissu, cuir, doublure, etc. par manteau</t>
  </si>
  <si>
    <t>- Coût moyen des petits accessoires par robe (boutons, etc.)</t>
  </si>
  <si>
    <t>- Coût moyen des petits accessoires par manteau (boutons, fermeture éclair, etc.)</t>
  </si>
  <si>
    <t>- Nombre de manteaux vendus par mois via un détaillant</t>
  </si>
  <si>
    <t>- Coût moyen de l'envoi au détaillant par manteau</t>
  </si>
  <si>
    <t>Coûts directs des manteaux</t>
  </si>
  <si>
    <t>- Téléphones (abonnements et communications)</t>
  </si>
  <si>
    <t>- Magazines ?</t>
  </si>
  <si>
    <t>- Informatique (laptop)</t>
  </si>
  <si>
    <t>- Mobilier (tables, chaises, étagères, mannequin, etc.)</t>
  </si>
  <si>
    <t>- Equipement (machine à coudre, ciseaux, fer à repasser, etc.)</t>
  </si>
  <si>
    <t>- Autres (fourniture mercerie, etc.)</t>
  </si>
  <si>
    <t>Résultat d'exploitation avant intérêts, impôts et amortissement (EBITDA)</t>
  </si>
  <si>
    <t>Résultat d'exploitation (EBIT)</t>
  </si>
  <si>
    <t>- Frais de transport (avion, train, voiture à 0.75 CHF / km)</t>
  </si>
  <si>
    <t>- Assurance RC et autres assurances</t>
  </si>
  <si>
    <t>Total 2025</t>
  </si>
  <si>
    <t>Produits vendus (à définir pour chaque type de produit ou service).
Ici exemple d'une couturière: robes, manteaux et retouches</t>
  </si>
  <si>
    <t>Total 2026</t>
  </si>
  <si>
    <t>Total 2027</t>
  </si>
  <si>
    <t xml:space="preserve">- Charges sociales (AVS/AI/APG) incl. allocations familiales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</si>
</sst>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7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sz val="11"/>
      <color indexed="8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0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0" fillId="0" borderId="0" xfId="2" applyNumberFormat="1" applyFont="1" applyAlignment="1">
      <alignment horizontal="center"/>
    </xf>
    <xf numFmtId="164" fontId="10" fillId="8" borderId="0" xfId="2" applyNumberFormat="1" applyFont="1" applyFill="1" applyAlignment="1">
      <alignment horizontal="center"/>
    </xf>
    <xf numFmtId="0" fontId="12" fillId="0" borderId="0" xfId="2" applyFont="1"/>
    <xf numFmtId="0" fontId="13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2" fillId="0" borderId="2" xfId="2" applyNumberFormat="1" applyFont="1" applyBorder="1"/>
    <xf numFmtId="164" fontId="12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9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2" fillId="0" borderId="12" xfId="3" quotePrefix="1" applyFont="1" applyBorder="1"/>
    <xf numFmtId="0" fontId="4" fillId="0" borderId="12" xfId="2" applyFont="1" applyBorder="1"/>
    <xf numFmtId="0" fontId="11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64" fontId="10" fillId="15" borderId="0" xfId="2" applyNumberFormat="1" applyFont="1" applyFill="1" applyAlignment="1">
      <alignment horizontal="center"/>
    </xf>
    <xf numFmtId="0" fontId="10" fillId="15" borderId="0" xfId="2" applyFont="1" applyFill="1" applyAlignment="1">
      <alignment horizontal="center"/>
    </xf>
    <xf numFmtId="165" fontId="5" fillId="0" borderId="2" xfId="2" applyNumberFormat="1" applyFont="1" applyBorder="1"/>
    <xf numFmtId="0" fontId="6" fillId="0" borderId="12" xfId="3" quotePrefix="1" applyFont="1" applyBorder="1"/>
    <xf numFmtId="3" fontId="14" fillId="6" borderId="2" xfId="2" applyNumberFormat="1" applyFont="1" applyFill="1" applyBorder="1"/>
    <xf numFmtId="10" fontId="10" fillId="0" borderId="0" xfId="2" applyNumberFormat="1" applyFont="1" applyAlignment="1">
      <alignment horizontal="center"/>
    </xf>
    <xf numFmtId="0" fontId="4" fillId="2" borderId="0" xfId="2" applyFont="1" applyFill="1" applyAlignment="1">
      <alignment vertical="center" wrapText="1"/>
    </xf>
    <xf numFmtId="3" fontId="10" fillId="0" borderId="0" xfId="2" applyNumberFormat="1" applyFont="1" applyAlignment="1">
      <alignment horizontal="center"/>
    </xf>
    <xf numFmtId="1" fontId="10" fillId="8" borderId="0" xfId="2" applyNumberFormat="1" applyFont="1" applyFill="1" applyAlignment="1">
      <alignment horizontal="center"/>
    </xf>
    <xf numFmtId="10" fontId="10" fillId="15" borderId="0" xfId="2" applyNumberFormat="1" applyFont="1" applyFill="1" applyAlignment="1">
      <alignment horizontal="center"/>
    </xf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49"/>
  <sheetViews>
    <sheetView tabSelected="1" zoomScale="80" zoomScaleNormal="80" workbookViewId="0">
      <pane xSplit="1" ySplit="3" topLeftCell="B48" activePane="bottomRight" state="frozen"/>
      <selection pane="topRight" activeCell="D1" sqref="D1"/>
      <selection pane="bottomLeft" activeCell="A4" sqref="A4"/>
      <selection pane="bottomRight" activeCell="E62" sqref="E62"/>
    </sheetView>
  </sheetViews>
  <sheetFormatPr baseColWidth="10" defaultColWidth="11.44140625" defaultRowHeight="13.2"/>
  <cols>
    <col min="1" max="1" width="87.77734375" style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68</v>
      </c>
    </row>
    <row r="2" spans="1:44" s="4" customFormat="1" ht="19.95" customHeight="1">
      <c r="A2" s="2" t="s">
        <v>29</v>
      </c>
      <c r="C2" s="5" t="s">
        <v>28</v>
      </c>
      <c r="D2" s="86">
        <v>2025</v>
      </c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R2" s="86">
        <v>2026</v>
      </c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F2" s="85">
        <v>2027</v>
      </c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</row>
    <row r="3" spans="1:44" s="4" customFormat="1" ht="19.95" customHeight="1">
      <c r="A3" s="56"/>
      <c r="D3" s="26" t="s">
        <v>0</v>
      </c>
      <c r="E3" s="26" t="s">
        <v>1</v>
      </c>
      <c r="F3" s="26" t="s">
        <v>14</v>
      </c>
      <c r="G3" s="26" t="s">
        <v>15</v>
      </c>
      <c r="H3" s="26" t="s">
        <v>2</v>
      </c>
      <c r="I3" s="26" t="s">
        <v>16</v>
      </c>
      <c r="J3" s="26" t="s">
        <v>17</v>
      </c>
      <c r="K3" s="26" t="s">
        <v>18</v>
      </c>
      <c r="L3" s="26" t="s">
        <v>3</v>
      </c>
      <c r="M3" s="26" t="s">
        <v>19</v>
      </c>
      <c r="N3" s="26" t="s">
        <v>4</v>
      </c>
      <c r="O3" s="26" t="s">
        <v>20</v>
      </c>
      <c r="P3" s="26" t="s">
        <v>107</v>
      </c>
      <c r="R3" s="26" t="s">
        <v>0</v>
      </c>
      <c r="S3" s="26" t="s">
        <v>1</v>
      </c>
      <c r="T3" s="26" t="s">
        <v>14</v>
      </c>
      <c r="U3" s="26" t="s">
        <v>15</v>
      </c>
      <c r="V3" s="26" t="s">
        <v>2</v>
      </c>
      <c r="W3" s="26" t="s">
        <v>16</v>
      </c>
      <c r="X3" s="26" t="s">
        <v>17</v>
      </c>
      <c r="Y3" s="26" t="s">
        <v>18</v>
      </c>
      <c r="Z3" s="26" t="s">
        <v>3</v>
      </c>
      <c r="AA3" s="26" t="s">
        <v>19</v>
      </c>
      <c r="AB3" s="26" t="s">
        <v>4</v>
      </c>
      <c r="AC3" s="26" t="s">
        <v>20</v>
      </c>
      <c r="AD3" s="26" t="s">
        <v>109</v>
      </c>
      <c r="AF3" s="26" t="s">
        <v>0</v>
      </c>
      <c r="AG3" s="26" t="s">
        <v>1</v>
      </c>
      <c r="AH3" s="26" t="s">
        <v>14</v>
      </c>
      <c r="AI3" s="26" t="s">
        <v>15</v>
      </c>
      <c r="AJ3" s="26" t="s">
        <v>2</v>
      </c>
      <c r="AK3" s="26" t="s">
        <v>16</v>
      </c>
      <c r="AL3" s="26" t="s">
        <v>17</v>
      </c>
      <c r="AM3" s="26" t="s">
        <v>18</v>
      </c>
      <c r="AN3" s="26" t="s">
        <v>3</v>
      </c>
      <c r="AO3" s="26" t="s">
        <v>19</v>
      </c>
      <c r="AP3" s="26" t="s">
        <v>4</v>
      </c>
      <c r="AQ3" s="26" t="s">
        <v>20</v>
      </c>
      <c r="AR3" s="26" t="s">
        <v>110</v>
      </c>
    </row>
    <row r="4" spans="1:44" s="4" customFormat="1" ht="19.95" customHeight="1">
      <c r="A4" s="57" t="s">
        <v>21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45" customHeight="1">
      <c r="A5" s="81" t="s">
        <v>108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4" customFormat="1" ht="19.95" customHeight="1">
      <c r="A6" s="58" t="s">
        <v>69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s="6" customFormat="1" ht="19.95" customHeight="1">
      <c r="A7" s="59" t="s">
        <v>85</v>
      </c>
      <c r="D7" s="73">
        <v>10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">
        <f>SUM(D7,E7,F7,G7,H7,I7,J7,K7,L7,M7,N7,O7)</f>
        <v>10</v>
      </c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">
        <f>SUM(R7,S7,T7,U7,V7,W7,X7,Y7,Z7,AA7,AB7,AC7)</f>
        <v>0</v>
      </c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">
        <f>SUM(AF7,AG7,AH7,AI7,AJ7,AK7,AL7,AM7,AN7,AO7,AP7,AQ7)</f>
        <v>0</v>
      </c>
    </row>
    <row r="8" spans="1:44" s="6" customFormat="1" ht="10.050000000000001" customHeight="1">
      <c r="A8" s="59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>
      <c r="A9" s="59" t="s">
        <v>70</v>
      </c>
      <c r="C9" s="75">
        <v>0.25</v>
      </c>
      <c r="D9" s="77">
        <f>D7*$C$9</f>
        <v>2.5</v>
      </c>
      <c r="E9" s="77">
        <f t="shared" ref="E9:O9" si="0">E7*$C$9</f>
        <v>0</v>
      </c>
      <c r="F9" s="77">
        <f t="shared" si="0"/>
        <v>0</v>
      </c>
      <c r="G9" s="77">
        <f t="shared" si="0"/>
        <v>0</v>
      </c>
      <c r="H9" s="77">
        <f t="shared" si="0"/>
        <v>0</v>
      </c>
      <c r="I9" s="77">
        <f t="shared" si="0"/>
        <v>0</v>
      </c>
      <c r="J9" s="77">
        <f t="shared" si="0"/>
        <v>0</v>
      </c>
      <c r="K9" s="77">
        <f t="shared" si="0"/>
        <v>0</v>
      </c>
      <c r="L9" s="77">
        <f t="shared" si="0"/>
        <v>0</v>
      </c>
      <c r="M9" s="77">
        <f t="shared" si="0"/>
        <v>0</v>
      </c>
      <c r="N9" s="77">
        <f t="shared" si="0"/>
        <v>0</v>
      </c>
      <c r="O9" s="77">
        <f t="shared" si="0"/>
        <v>0</v>
      </c>
      <c r="P9" s="7">
        <f>SUM(D9,E9,F9,G9,H9,I9,J9,K9,L9,M9,N9,O9)</f>
        <v>2.5</v>
      </c>
      <c r="R9" s="77">
        <f>R7*$C$9</f>
        <v>0</v>
      </c>
      <c r="S9" s="77">
        <f t="shared" ref="S9:AC9" si="1">S7*$C$9</f>
        <v>0</v>
      </c>
      <c r="T9" s="77">
        <f t="shared" si="1"/>
        <v>0</v>
      </c>
      <c r="U9" s="77">
        <f t="shared" si="1"/>
        <v>0</v>
      </c>
      <c r="V9" s="77">
        <f t="shared" si="1"/>
        <v>0</v>
      </c>
      <c r="W9" s="77">
        <f t="shared" si="1"/>
        <v>0</v>
      </c>
      <c r="X9" s="77">
        <f t="shared" si="1"/>
        <v>0</v>
      </c>
      <c r="Y9" s="77">
        <f t="shared" si="1"/>
        <v>0</v>
      </c>
      <c r="Z9" s="77">
        <f t="shared" si="1"/>
        <v>0</v>
      </c>
      <c r="AA9" s="77">
        <f t="shared" si="1"/>
        <v>0</v>
      </c>
      <c r="AB9" s="77">
        <f t="shared" si="1"/>
        <v>0</v>
      </c>
      <c r="AC9" s="77">
        <f t="shared" si="1"/>
        <v>0</v>
      </c>
      <c r="AD9" s="7">
        <f>SUM(R9,S9,T9,U9,V9,W9,X9,Y9,Z9,AA9,AB9,AC9)</f>
        <v>0</v>
      </c>
      <c r="AF9" s="77">
        <f>AF7*$C$9</f>
        <v>0</v>
      </c>
      <c r="AG9" s="77">
        <f t="shared" ref="AG9:AQ9" si="2">AG7*$C$9</f>
        <v>0</v>
      </c>
      <c r="AH9" s="77">
        <f t="shared" si="2"/>
        <v>0</v>
      </c>
      <c r="AI9" s="77">
        <f t="shared" si="2"/>
        <v>0</v>
      </c>
      <c r="AJ9" s="77">
        <f t="shared" si="2"/>
        <v>0</v>
      </c>
      <c r="AK9" s="77">
        <f t="shared" si="2"/>
        <v>0</v>
      </c>
      <c r="AL9" s="77">
        <f t="shared" si="2"/>
        <v>0</v>
      </c>
      <c r="AM9" s="77">
        <f t="shared" si="2"/>
        <v>0</v>
      </c>
      <c r="AN9" s="77">
        <f t="shared" si="2"/>
        <v>0</v>
      </c>
      <c r="AO9" s="77">
        <f t="shared" si="2"/>
        <v>0</v>
      </c>
      <c r="AP9" s="77">
        <f t="shared" si="2"/>
        <v>0</v>
      </c>
      <c r="AQ9" s="77">
        <f t="shared" si="2"/>
        <v>0</v>
      </c>
      <c r="AR9" s="7">
        <f>SUM(AF9,AG9,AH9,AI9,AJ9,AK9,AL9,AM9,AN9,AO9,AP9,AQ9)</f>
        <v>0</v>
      </c>
    </row>
    <row r="10" spans="1:44" s="6" customFormat="1" ht="19.95" customHeight="1">
      <c r="A10" s="59" t="s">
        <v>71</v>
      </c>
      <c r="C10" s="76">
        <v>149</v>
      </c>
      <c r="D10" s="17">
        <f>$C$10</f>
        <v>149</v>
      </c>
      <c r="E10" s="17">
        <f t="shared" ref="E10:O10" si="3">$C$10</f>
        <v>149</v>
      </c>
      <c r="F10" s="17">
        <f t="shared" si="3"/>
        <v>149</v>
      </c>
      <c r="G10" s="17">
        <f t="shared" si="3"/>
        <v>149</v>
      </c>
      <c r="H10" s="17">
        <f t="shared" si="3"/>
        <v>149</v>
      </c>
      <c r="I10" s="17">
        <f t="shared" si="3"/>
        <v>149</v>
      </c>
      <c r="J10" s="17">
        <f t="shared" si="3"/>
        <v>149</v>
      </c>
      <c r="K10" s="17">
        <f t="shared" si="3"/>
        <v>149</v>
      </c>
      <c r="L10" s="17">
        <f t="shared" si="3"/>
        <v>149</v>
      </c>
      <c r="M10" s="17">
        <f t="shared" si="3"/>
        <v>149</v>
      </c>
      <c r="N10" s="17">
        <f t="shared" si="3"/>
        <v>149</v>
      </c>
      <c r="O10" s="17">
        <f t="shared" si="3"/>
        <v>149</v>
      </c>
      <c r="P10" s="8"/>
      <c r="R10" s="17">
        <f>$C$10</f>
        <v>149</v>
      </c>
      <c r="S10" s="17">
        <f t="shared" ref="S10:AC10" si="4">$C$10</f>
        <v>149</v>
      </c>
      <c r="T10" s="17">
        <f t="shared" si="4"/>
        <v>149</v>
      </c>
      <c r="U10" s="17">
        <f t="shared" si="4"/>
        <v>149</v>
      </c>
      <c r="V10" s="17">
        <f t="shared" si="4"/>
        <v>149</v>
      </c>
      <c r="W10" s="17">
        <f t="shared" si="4"/>
        <v>149</v>
      </c>
      <c r="X10" s="17">
        <f t="shared" si="4"/>
        <v>149</v>
      </c>
      <c r="Y10" s="17">
        <f t="shared" si="4"/>
        <v>149</v>
      </c>
      <c r="Z10" s="17">
        <f t="shared" si="4"/>
        <v>149</v>
      </c>
      <c r="AA10" s="17">
        <f t="shared" si="4"/>
        <v>149</v>
      </c>
      <c r="AB10" s="17">
        <f t="shared" si="4"/>
        <v>149</v>
      </c>
      <c r="AC10" s="17">
        <f t="shared" si="4"/>
        <v>149</v>
      </c>
      <c r="AD10" s="8"/>
      <c r="AF10" s="17">
        <f>$C$10</f>
        <v>149</v>
      </c>
      <c r="AG10" s="17">
        <f t="shared" ref="AG10:AQ10" si="5">$C$10</f>
        <v>149</v>
      </c>
      <c r="AH10" s="17">
        <f t="shared" si="5"/>
        <v>149</v>
      </c>
      <c r="AI10" s="17">
        <f t="shared" si="5"/>
        <v>149</v>
      </c>
      <c r="AJ10" s="17">
        <f t="shared" si="5"/>
        <v>149</v>
      </c>
      <c r="AK10" s="17">
        <f t="shared" si="5"/>
        <v>149</v>
      </c>
      <c r="AL10" s="17">
        <f t="shared" si="5"/>
        <v>149</v>
      </c>
      <c r="AM10" s="17">
        <f t="shared" si="5"/>
        <v>149</v>
      </c>
      <c r="AN10" s="17">
        <f t="shared" si="5"/>
        <v>149</v>
      </c>
      <c r="AO10" s="17">
        <f t="shared" si="5"/>
        <v>149</v>
      </c>
      <c r="AP10" s="17">
        <f t="shared" si="5"/>
        <v>149</v>
      </c>
      <c r="AQ10" s="17">
        <f t="shared" si="5"/>
        <v>149</v>
      </c>
      <c r="AR10" s="8"/>
    </row>
    <row r="11" spans="1:44" s="6" customFormat="1" ht="10.050000000000001" customHeight="1">
      <c r="A11" s="59"/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8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8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8"/>
    </row>
    <row r="12" spans="1:44" s="6" customFormat="1" ht="19.95" customHeight="1">
      <c r="A12" s="59" t="s">
        <v>72</v>
      </c>
      <c r="C12" s="27">
        <f>1-C9</f>
        <v>0.75</v>
      </c>
      <c r="D12" s="77">
        <f>D7*$C$12</f>
        <v>7.5</v>
      </c>
      <c r="E12" s="77">
        <f t="shared" ref="E12:O12" si="6">E7*$C$12</f>
        <v>0</v>
      </c>
      <c r="F12" s="77">
        <f t="shared" si="6"/>
        <v>0</v>
      </c>
      <c r="G12" s="77">
        <f t="shared" si="6"/>
        <v>0</v>
      </c>
      <c r="H12" s="77">
        <f t="shared" si="6"/>
        <v>0</v>
      </c>
      <c r="I12" s="77">
        <f t="shared" si="6"/>
        <v>0</v>
      </c>
      <c r="J12" s="77">
        <f t="shared" si="6"/>
        <v>0</v>
      </c>
      <c r="K12" s="77">
        <f t="shared" si="6"/>
        <v>0</v>
      </c>
      <c r="L12" s="77">
        <f t="shared" si="6"/>
        <v>0</v>
      </c>
      <c r="M12" s="77">
        <f t="shared" si="6"/>
        <v>0</v>
      </c>
      <c r="N12" s="77">
        <f t="shared" si="6"/>
        <v>0</v>
      </c>
      <c r="O12" s="77">
        <f t="shared" si="6"/>
        <v>0</v>
      </c>
      <c r="P12" s="7">
        <f>SUM(D12,E12,F12,G12,H12,I12,J12,K12,L12,M12,N12,O12)</f>
        <v>7.5</v>
      </c>
      <c r="R12" s="77">
        <f>R7*$C$12</f>
        <v>0</v>
      </c>
      <c r="S12" s="77">
        <f t="shared" ref="S12:AC12" si="7">S7*$C$12</f>
        <v>0</v>
      </c>
      <c r="T12" s="77">
        <f t="shared" si="7"/>
        <v>0</v>
      </c>
      <c r="U12" s="77">
        <f t="shared" si="7"/>
        <v>0</v>
      </c>
      <c r="V12" s="77">
        <f t="shared" si="7"/>
        <v>0</v>
      </c>
      <c r="W12" s="77">
        <f t="shared" si="7"/>
        <v>0</v>
      </c>
      <c r="X12" s="77">
        <f t="shared" si="7"/>
        <v>0</v>
      </c>
      <c r="Y12" s="77">
        <f t="shared" si="7"/>
        <v>0</v>
      </c>
      <c r="Z12" s="77">
        <f t="shared" si="7"/>
        <v>0</v>
      </c>
      <c r="AA12" s="77">
        <f t="shared" si="7"/>
        <v>0</v>
      </c>
      <c r="AB12" s="77">
        <f t="shared" si="7"/>
        <v>0</v>
      </c>
      <c r="AC12" s="77">
        <f t="shared" si="7"/>
        <v>0</v>
      </c>
      <c r="AD12" s="7">
        <f>SUM(R12,S12,T12,U12,V12,W12,X12,Y12,Z12,AA12,AB12,AC12)</f>
        <v>0</v>
      </c>
      <c r="AF12" s="77">
        <f>AF7*$C$12</f>
        <v>0</v>
      </c>
      <c r="AG12" s="77">
        <f t="shared" ref="AG12:AQ12" si="8">AG7*$C$12</f>
        <v>0</v>
      </c>
      <c r="AH12" s="77">
        <f t="shared" si="8"/>
        <v>0</v>
      </c>
      <c r="AI12" s="77">
        <f t="shared" si="8"/>
        <v>0</v>
      </c>
      <c r="AJ12" s="77">
        <f t="shared" si="8"/>
        <v>0</v>
      </c>
      <c r="AK12" s="77">
        <f t="shared" si="8"/>
        <v>0</v>
      </c>
      <c r="AL12" s="77">
        <f t="shared" si="8"/>
        <v>0</v>
      </c>
      <c r="AM12" s="77">
        <f t="shared" si="8"/>
        <v>0</v>
      </c>
      <c r="AN12" s="77">
        <f t="shared" si="8"/>
        <v>0</v>
      </c>
      <c r="AO12" s="77">
        <f t="shared" si="8"/>
        <v>0</v>
      </c>
      <c r="AP12" s="77">
        <f t="shared" si="8"/>
        <v>0</v>
      </c>
      <c r="AQ12" s="77">
        <f t="shared" si="8"/>
        <v>0</v>
      </c>
      <c r="AR12" s="7">
        <f>SUM(AF12,AG12,AH12,AI12,AJ12,AK12,AL12,AM12,AN12,AO12,AP12,AQ12)</f>
        <v>0</v>
      </c>
    </row>
    <row r="13" spans="1:44" s="6" customFormat="1" ht="19.95" customHeight="1">
      <c r="A13" s="59" t="s">
        <v>78</v>
      </c>
      <c r="C13" s="76">
        <f>C10*(1-50%)</f>
        <v>74.5</v>
      </c>
      <c r="D13" s="17">
        <f>$C$13</f>
        <v>74.5</v>
      </c>
      <c r="E13" s="17">
        <f t="shared" ref="E13:O13" si="9">$C$13</f>
        <v>74.5</v>
      </c>
      <c r="F13" s="17">
        <f t="shared" si="9"/>
        <v>74.5</v>
      </c>
      <c r="G13" s="17">
        <f t="shared" si="9"/>
        <v>74.5</v>
      </c>
      <c r="H13" s="17">
        <f t="shared" si="9"/>
        <v>74.5</v>
      </c>
      <c r="I13" s="17">
        <f t="shared" si="9"/>
        <v>74.5</v>
      </c>
      <c r="J13" s="17">
        <f t="shared" si="9"/>
        <v>74.5</v>
      </c>
      <c r="K13" s="17">
        <f t="shared" si="9"/>
        <v>74.5</v>
      </c>
      <c r="L13" s="17">
        <f t="shared" si="9"/>
        <v>74.5</v>
      </c>
      <c r="M13" s="17">
        <f t="shared" si="9"/>
        <v>74.5</v>
      </c>
      <c r="N13" s="17">
        <f t="shared" si="9"/>
        <v>74.5</v>
      </c>
      <c r="O13" s="17">
        <f t="shared" si="9"/>
        <v>74.5</v>
      </c>
      <c r="P13" s="8"/>
      <c r="R13" s="17">
        <f t="shared" ref="R13:AC13" si="10">$C$13</f>
        <v>74.5</v>
      </c>
      <c r="S13" s="17">
        <f t="shared" si="10"/>
        <v>74.5</v>
      </c>
      <c r="T13" s="17">
        <f t="shared" si="10"/>
        <v>74.5</v>
      </c>
      <c r="U13" s="17">
        <f t="shared" si="10"/>
        <v>74.5</v>
      </c>
      <c r="V13" s="17">
        <f t="shared" si="10"/>
        <v>74.5</v>
      </c>
      <c r="W13" s="17">
        <f t="shared" si="10"/>
        <v>74.5</v>
      </c>
      <c r="X13" s="17">
        <f t="shared" si="10"/>
        <v>74.5</v>
      </c>
      <c r="Y13" s="17">
        <f t="shared" si="10"/>
        <v>74.5</v>
      </c>
      <c r="Z13" s="17">
        <f t="shared" si="10"/>
        <v>74.5</v>
      </c>
      <c r="AA13" s="17">
        <f t="shared" si="10"/>
        <v>74.5</v>
      </c>
      <c r="AB13" s="17">
        <f t="shared" si="10"/>
        <v>74.5</v>
      </c>
      <c r="AC13" s="17">
        <f t="shared" si="10"/>
        <v>74.5</v>
      </c>
      <c r="AD13" s="8"/>
      <c r="AF13" s="17">
        <f t="shared" ref="AF13:AQ13" si="11">$C$13</f>
        <v>74.5</v>
      </c>
      <c r="AG13" s="17">
        <f t="shared" si="11"/>
        <v>74.5</v>
      </c>
      <c r="AH13" s="17">
        <f t="shared" si="11"/>
        <v>74.5</v>
      </c>
      <c r="AI13" s="17">
        <f t="shared" si="11"/>
        <v>74.5</v>
      </c>
      <c r="AJ13" s="17">
        <f t="shared" si="11"/>
        <v>74.5</v>
      </c>
      <c r="AK13" s="17">
        <f t="shared" si="11"/>
        <v>74.5</v>
      </c>
      <c r="AL13" s="17">
        <f t="shared" si="11"/>
        <v>74.5</v>
      </c>
      <c r="AM13" s="17">
        <f t="shared" si="11"/>
        <v>74.5</v>
      </c>
      <c r="AN13" s="17">
        <f t="shared" si="11"/>
        <v>74.5</v>
      </c>
      <c r="AO13" s="17">
        <f t="shared" si="11"/>
        <v>74.5</v>
      </c>
      <c r="AP13" s="17">
        <f t="shared" si="11"/>
        <v>74.5</v>
      </c>
      <c r="AQ13" s="17">
        <f t="shared" si="11"/>
        <v>74.5</v>
      </c>
      <c r="AR13" s="8"/>
    </row>
    <row r="14" spans="1:44" s="6" customFormat="1" ht="10.050000000000001" customHeight="1" thickBot="1">
      <c r="A14" s="59"/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8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8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8"/>
    </row>
    <row r="15" spans="1:44" s="6" customFormat="1" ht="19.95" customHeight="1" thickBot="1">
      <c r="A15" s="60" t="s">
        <v>73</v>
      </c>
      <c r="B15" s="18"/>
      <c r="C15" s="18"/>
      <c r="D15" s="19">
        <f>D9*D10+D12*D13</f>
        <v>931.25</v>
      </c>
      <c r="E15" s="19">
        <f t="shared" ref="E15:O15" si="12">E9*E10+E12*E13</f>
        <v>0</v>
      </c>
      <c r="F15" s="19">
        <f t="shared" si="12"/>
        <v>0</v>
      </c>
      <c r="G15" s="19">
        <f t="shared" si="12"/>
        <v>0</v>
      </c>
      <c r="H15" s="19">
        <f t="shared" si="12"/>
        <v>0</v>
      </c>
      <c r="I15" s="19">
        <f t="shared" si="12"/>
        <v>0</v>
      </c>
      <c r="J15" s="19">
        <f t="shared" si="12"/>
        <v>0</v>
      </c>
      <c r="K15" s="19">
        <f t="shared" si="12"/>
        <v>0</v>
      </c>
      <c r="L15" s="19">
        <f t="shared" si="12"/>
        <v>0</v>
      </c>
      <c r="M15" s="19">
        <f t="shared" si="12"/>
        <v>0</v>
      </c>
      <c r="N15" s="19">
        <f t="shared" si="12"/>
        <v>0</v>
      </c>
      <c r="O15" s="19">
        <f t="shared" si="12"/>
        <v>0</v>
      </c>
      <c r="P15" s="20">
        <f>SUM(D15:O15)</f>
        <v>931.25</v>
      </c>
      <c r="Q15" s="40"/>
      <c r="R15" s="19">
        <f>R9*R10+R12*R13</f>
        <v>0</v>
      </c>
      <c r="S15" s="19">
        <f t="shared" ref="S15:AC15" si="13">S9*S10+S12*S13</f>
        <v>0</v>
      </c>
      <c r="T15" s="19">
        <f t="shared" si="13"/>
        <v>0</v>
      </c>
      <c r="U15" s="19">
        <f t="shared" si="13"/>
        <v>0</v>
      </c>
      <c r="V15" s="19">
        <f t="shared" si="13"/>
        <v>0</v>
      </c>
      <c r="W15" s="19">
        <f t="shared" si="13"/>
        <v>0</v>
      </c>
      <c r="X15" s="19">
        <f t="shared" si="13"/>
        <v>0</v>
      </c>
      <c r="Y15" s="19">
        <f t="shared" si="13"/>
        <v>0</v>
      </c>
      <c r="Z15" s="19">
        <f t="shared" si="13"/>
        <v>0</v>
      </c>
      <c r="AA15" s="19">
        <f t="shared" si="13"/>
        <v>0</v>
      </c>
      <c r="AB15" s="19">
        <f t="shared" si="13"/>
        <v>0</v>
      </c>
      <c r="AC15" s="19">
        <f t="shared" si="13"/>
        <v>0</v>
      </c>
      <c r="AD15" s="20">
        <f>SUM(R15:AC15)</f>
        <v>0</v>
      </c>
      <c r="AE15" s="40"/>
      <c r="AF15" s="19">
        <f>AF9*AF10+AF12*AF13</f>
        <v>0</v>
      </c>
      <c r="AG15" s="19">
        <f t="shared" ref="AG15:AQ15" si="14">AG9*AG10+AG12*AG13</f>
        <v>0</v>
      </c>
      <c r="AH15" s="19">
        <f t="shared" si="14"/>
        <v>0</v>
      </c>
      <c r="AI15" s="19">
        <f t="shared" si="14"/>
        <v>0</v>
      </c>
      <c r="AJ15" s="19">
        <f t="shared" si="14"/>
        <v>0</v>
      </c>
      <c r="AK15" s="19">
        <f t="shared" si="14"/>
        <v>0</v>
      </c>
      <c r="AL15" s="19">
        <f t="shared" si="14"/>
        <v>0</v>
      </c>
      <c r="AM15" s="19">
        <f t="shared" si="14"/>
        <v>0</v>
      </c>
      <c r="AN15" s="19">
        <f t="shared" si="14"/>
        <v>0</v>
      </c>
      <c r="AO15" s="19">
        <f t="shared" si="14"/>
        <v>0</v>
      </c>
      <c r="AP15" s="19">
        <f t="shared" si="14"/>
        <v>0</v>
      </c>
      <c r="AQ15" s="19">
        <f t="shared" si="14"/>
        <v>0</v>
      </c>
      <c r="AR15" s="20">
        <f>SUM(AF15:AQ15)</f>
        <v>0</v>
      </c>
    </row>
    <row r="16" spans="1:44" s="6" customFormat="1" ht="19.95" customHeight="1">
      <c r="A16" s="61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44" s="4" customFormat="1" ht="19.95" customHeight="1">
      <c r="A17" s="58" t="s">
        <v>74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s="6" customFormat="1" ht="19.95" customHeight="1">
      <c r="A18" s="59" t="s">
        <v>86</v>
      </c>
      <c r="D18" s="73">
        <v>10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">
        <f>SUM(D18,E18,F18,G18,H18,I18,J18,K18,L18,M18,N18,O18)</f>
        <v>10</v>
      </c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">
        <f>SUM(R18,S18,T18,U18,V18,W18,X18,Y18,Z18,AA18,AB18,AC18)</f>
        <v>0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">
        <f>SUM(AF18,AG18,AH18,AI18,AJ18,AK18,AL18,AM18,AN18,AO18,AP18,AQ18)</f>
        <v>0</v>
      </c>
    </row>
    <row r="19" spans="1:44" s="6" customFormat="1" ht="10.050000000000001" customHeight="1">
      <c r="A19" s="59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8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8"/>
    </row>
    <row r="20" spans="1:44" s="6" customFormat="1" ht="19.95" customHeight="1">
      <c r="A20" s="59" t="s">
        <v>75</v>
      </c>
      <c r="C20" s="75">
        <v>0.5</v>
      </c>
      <c r="D20" s="77">
        <f>D18*$C$9</f>
        <v>2.5</v>
      </c>
      <c r="E20" s="77">
        <f t="shared" ref="E20:O20" si="15">E18*$C$9</f>
        <v>0</v>
      </c>
      <c r="F20" s="77">
        <f t="shared" si="15"/>
        <v>0</v>
      </c>
      <c r="G20" s="77">
        <f t="shared" si="15"/>
        <v>0</v>
      </c>
      <c r="H20" s="77">
        <f t="shared" si="15"/>
        <v>0</v>
      </c>
      <c r="I20" s="77">
        <f t="shared" si="15"/>
        <v>0</v>
      </c>
      <c r="J20" s="77">
        <f t="shared" si="15"/>
        <v>0</v>
      </c>
      <c r="K20" s="77">
        <f t="shared" si="15"/>
        <v>0</v>
      </c>
      <c r="L20" s="77">
        <f t="shared" si="15"/>
        <v>0</v>
      </c>
      <c r="M20" s="77">
        <f t="shared" si="15"/>
        <v>0</v>
      </c>
      <c r="N20" s="77">
        <f t="shared" si="15"/>
        <v>0</v>
      </c>
      <c r="O20" s="77">
        <f t="shared" si="15"/>
        <v>0</v>
      </c>
      <c r="P20" s="7">
        <f>SUM(D20,E20,F20,G20,H20,I20,J20,K20,L20,M20,N20,O20)</f>
        <v>2.5</v>
      </c>
      <c r="R20" s="77">
        <f>R18*$C$9</f>
        <v>0</v>
      </c>
      <c r="S20" s="77">
        <f t="shared" ref="S20:AC20" si="16">S18*$C$9</f>
        <v>0</v>
      </c>
      <c r="T20" s="77">
        <f t="shared" si="16"/>
        <v>0</v>
      </c>
      <c r="U20" s="77">
        <f t="shared" si="16"/>
        <v>0</v>
      </c>
      <c r="V20" s="77">
        <f t="shared" si="16"/>
        <v>0</v>
      </c>
      <c r="W20" s="77">
        <f t="shared" si="16"/>
        <v>0</v>
      </c>
      <c r="X20" s="77">
        <f t="shared" si="16"/>
        <v>0</v>
      </c>
      <c r="Y20" s="77">
        <f t="shared" si="16"/>
        <v>0</v>
      </c>
      <c r="Z20" s="77">
        <f t="shared" si="16"/>
        <v>0</v>
      </c>
      <c r="AA20" s="77">
        <f t="shared" si="16"/>
        <v>0</v>
      </c>
      <c r="AB20" s="77">
        <f t="shared" si="16"/>
        <v>0</v>
      </c>
      <c r="AC20" s="77">
        <f t="shared" si="16"/>
        <v>0</v>
      </c>
      <c r="AD20" s="7">
        <f>SUM(R20,S20,T20,U20,V20,W20,X20,Y20,Z20,AA20,AB20,AC20)</f>
        <v>0</v>
      </c>
      <c r="AF20" s="77">
        <f>AF18*$C$9</f>
        <v>0</v>
      </c>
      <c r="AG20" s="77">
        <f t="shared" ref="AG20:AQ20" si="17">AG18*$C$9</f>
        <v>0</v>
      </c>
      <c r="AH20" s="77">
        <f t="shared" si="17"/>
        <v>0</v>
      </c>
      <c r="AI20" s="77">
        <f t="shared" si="17"/>
        <v>0</v>
      </c>
      <c r="AJ20" s="77">
        <f t="shared" si="17"/>
        <v>0</v>
      </c>
      <c r="AK20" s="77">
        <f t="shared" si="17"/>
        <v>0</v>
      </c>
      <c r="AL20" s="77">
        <f t="shared" si="17"/>
        <v>0</v>
      </c>
      <c r="AM20" s="77">
        <f t="shared" si="17"/>
        <v>0</v>
      </c>
      <c r="AN20" s="77">
        <f t="shared" si="17"/>
        <v>0</v>
      </c>
      <c r="AO20" s="77">
        <f t="shared" si="17"/>
        <v>0</v>
      </c>
      <c r="AP20" s="77">
        <f t="shared" si="17"/>
        <v>0</v>
      </c>
      <c r="AQ20" s="77">
        <f t="shared" si="17"/>
        <v>0</v>
      </c>
      <c r="AR20" s="7">
        <f>SUM(AF20,AG20,AH20,AI20,AJ20,AK20,AL20,AM20,AN20,AO20,AP20,AQ20)</f>
        <v>0</v>
      </c>
    </row>
    <row r="21" spans="1:44" s="6" customFormat="1" ht="19.95" customHeight="1">
      <c r="A21" s="59" t="s">
        <v>76</v>
      </c>
      <c r="C21" s="16">
        <v>279</v>
      </c>
      <c r="D21" s="17">
        <f>$C$21</f>
        <v>279</v>
      </c>
      <c r="E21" s="17">
        <f t="shared" ref="E21:O21" si="18">$C$21</f>
        <v>279</v>
      </c>
      <c r="F21" s="17">
        <f t="shared" si="18"/>
        <v>279</v>
      </c>
      <c r="G21" s="17">
        <f t="shared" si="18"/>
        <v>279</v>
      </c>
      <c r="H21" s="17">
        <f t="shared" si="18"/>
        <v>279</v>
      </c>
      <c r="I21" s="17">
        <f t="shared" si="18"/>
        <v>279</v>
      </c>
      <c r="J21" s="17">
        <f t="shared" si="18"/>
        <v>279</v>
      </c>
      <c r="K21" s="17">
        <f t="shared" si="18"/>
        <v>279</v>
      </c>
      <c r="L21" s="17">
        <f t="shared" si="18"/>
        <v>279</v>
      </c>
      <c r="M21" s="17">
        <f t="shared" si="18"/>
        <v>279</v>
      </c>
      <c r="N21" s="17">
        <f t="shared" si="18"/>
        <v>279</v>
      </c>
      <c r="O21" s="17">
        <f t="shared" si="18"/>
        <v>279</v>
      </c>
      <c r="P21" s="8"/>
      <c r="R21" s="17">
        <f>$C$21</f>
        <v>279</v>
      </c>
      <c r="S21" s="17">
        <f t="shared" ref="S21:AC21" si="19">$C$21</f>
        <v>279</v>
      </c>
      <c r="T21" s="17">
        <f t="shared" si="19"/>
        <v>279</v>
      </c>
      <c r="U21" s="17">
        <f t="shared" si="19"/>
        <v>279</v>
      </c>
      <c r="V21" s="17">
        <f t="shared" si="19"/>
        <v>279</v>
      </c>
      <c r="W21" s="17">
        <f t="shared" si="19"/>
        <v>279</v>
      </c>
      <c r="X21" s="17">
        <f t="shared" si="19"/>
        <v>279</v>
      </c>
      <c r="Y21" s="17">
        <f t="shared" si="19"/>
        <v>279</v>
      </c>
      <c r="Z21" s="17">
        <f t="shared" si="19"/>
        <v>279</v>
      </c>
      <c r="AA21" s="17">
        <f t="shared" si="19"/>
        <v>279</v>
      </c>
      <c r="AB21" s="17">
        <f t="shared" si="19"/>
        <v>279</v>
      </c>
      <c r="AC21" s="17">
        <f t="shared" si="19"/>
        <v>279</v>
      </c>
      <c r="AD21" s="8"/>
      <c r="AF21" s="17">
        <f>$C$21</f>
        <v>279</v>
      </c>
      <c r="AG21" s="17">
        <f t="shared" ref="AG21:AQ21" si="20">$C$21</f>
        <v>279</v>
      </c>
      <c r="AH21" s="17">
        <f t="shared" si="20"/>
        <v>279</v>
      </c>
      <c r="AI21" s="17">
        <f t="shared" si="20"/>
        <v>279</v>
      </c>
      <c r="AJ21" s="17">
        <f t="shared" si="20"/>
        <v>279</v>
      </c>
      <c r="AK21" s="17">
        <f t="shared" si="20"/>
        <v>279</v>
      </c>
      <c r="AL21" s="17">
        <f t="shared" si="20"/>
        <v>279</v>
      </c>
      <c r="AM21" s="17">
        <f t="shared" si="20"/>
        <v>279</v>
      </c>
      <c r="AN21" s="17">
        <f t="shared" si="20"/>
        <v>279</v>
      </c>
      <c r="AO21" s="17">
        <f t="shared" si="20"/>
        <v>279</v>
      </c>
      <c r="AP21" s="17">
        <f t="shared" si="20"/>
        <v>279</v>
      </c>
      <c r="AQ21" s="17">
        <f t="shared" si="20"/>
        <v>279</v>
      </c>
      <c r="AR21" s="8"/>
    </row>
    <row r="22" spans="1:44" s="6" customFormat="1" ht="10.050000000000001" customHeight="1">
      <c r="A22" s="59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8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8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8"/>
    </row>
    <row r="23" spans="1:44" s="6" customFormat="1" ht="19.95" customHeight="1">
      <c r="A23" s="59" t="s">
        <v>77</v>
      </c>
      <c r="C23" s="27">
        <f>1-C20</f>
        <v>0.5</v>
      </c>
      <c r="D23" s="77">
        <f>D18*$C$12</f>
        <v>7.5</v>
      </c>
      <c r="E23" s="77">
        <f t="shared" ref="E23:O23" si="21">E18*$C$12</f>
        <v>0</v>
      </c>
      <c r="F23" s="77">
        <f t="shared" si="21"/>
        <v>0</v>
      </c>
      <c r="G23" s="77">
        <f t="shared" si="21"/>
        <v>0</v>
      </c>
      <c r="H23" s="77">
        <f t="shared" si="21"/>
        <v>0</v>
      </c>
      <c r="I23" s="77">
        <f t="shared" si="21"/>
        <v>0</v>
      </c>
      <c r="J23" s="77">
        <f t="shared" si="21"/>
        <v>0</v>
      </c>
      <c r="K23" s="77">
        <f t="shared" si="21"/>
        <v>0</v>
      </c>
      <c r="L23" s="77">
        <f t="shared" si="21"/>
        <v>0</v>
      </c>
      <c r="M23" s="77">
        <f t="shared" si="21"/>
        <v>0</v>
      </c>
      <c r="N23" s="77">
        <f t="shared" si="21"/>
        <v>0</v>
      </c>
      <c r="O23" s="77">
        <f t="shared" si="21"/>
        <v>0</v>
      </c>
      <c r="P23" s="7">
        <f>SUM(D23,E23,F23,G23,H23,I23,J23,K23,L23,M23,N23,O23)</f>
        <v>7.5</v>
      </c>
      <c r="R23" s="77">
        <f>R18*$C$12</f>
        <v>0</v>
      </c>
      <c r="S23" s="77">
        <f t="shared" ref="S23:AC23" si="22">S18*$C$12</f>
        <v>0</v>
      </c>
      <c r="T23" s="77">
        <f t="shared" si="22"/>
        <v>0</v>
      </c>
      <c r="U23" s="77">
        <f t="shared" si="22"/>
        <v>0</v>
      </c>
      <c r="V23" s="77">
        <f t="shared" si="22"/>
        <v>0</v>
      </c>
      <c r="W23" s="77">
        <f t="shared" si="22"/>
        <v>0</v>
      </c>
      <c r="X23" s="77">
        <f t="shared" si="22"/>
        <v>0</v>
      </c>
      <c r="Y23" s="77">
        <f t="shared" si="22"/>
        <v>0</v>
      </c>
      <c r="Z23" s="77">
        <f t="shared" si="22"/>
        <v>0</v>
      </c>
      <c r="AA23" s="77">
        <f t="shared" si="22"/>
        <v>0</v>
      </c>
      <c r="AB23" s="77">
        <f t="shared" si="22"/>
        <v>0</v>
      </c>
      <c r="AC23" s="77">
        <f t="shared" si="22"/>
        <v>0</v>
      </c>
      <c r="AD23" s="7">
        <f>SUM(R23,S23,T23,U23,V23,W23,X23,Y23,Z23,AA23,AB23,AC23)</f>
        <v>0</v>
      </c>
      <c r="AF23" s="77">
        <f>AF18*$C$12</f>
        <v>0</v>
      </c>
      <c r="AG23" s="77">
        <f t="shared" ref="AG23:AQ23" si="23">AG18*$C$12</f>
        <v>0</v>
      </c>
      <c r="AH23" s="77">
        <f t="shared" si="23"/>
        <v>0</v>
      </c>
      <c r="AI23" s="77">
        <f t="shared" si="23"/>
        <v>0</v>
      </c>
      <c r="AJ23" s="77">
        <f t="shared" si="23"/>
        <v>0</v>
      </c>
      <c r="AK23" s="77">
        <f t="shared" si="23"/>
        <v>0</v>
      </c>
      <c r="AL23" s="77">
        <f t="shared" si="23"/>
        <v>0</v>
      </c>
      <c r="AM23" s="77">
        <f t="shared" si="23"/>
        <v>0</v>
      </c>
      <c r="AN23" s="77">
        <f t="shared" si="23"/>
        <v>0</v>
      </c>
      <c r="AO23" s="77">
        <f t="shared" si="23"/>
        <v>0</v>
      </c>
      <c r="AP23" s="77">
        <f t="shared" si="23"/>
        <v>0</v>
      </c>
      <c r="AQ23" s="77">
        <f t="shared" si="23"/>
        <v>0</v>
      </c>
      <c r="AR23" s="7">
        <f>SUM(AF23,AG23,AH23,AI23,AJ23,AK23,AL23,AM23,AN23,AO23,AP23,AQ23)</f>
        <v>0</v>
      </c>
    </row>
    <row r="24" spans="1:44" s="6" customFormat="1" ht="19.95" customHeight="1">
      <c r="A24" s="59" t="s">
        <v>79</v>
      </c>
      <c r="C24" s="76">
        <f>C21*(1-30%)</f>
        <v>195.29999999999998</v>
      </c>
      <c r="D24" s="17">
        <f>$C$24</f>
        <v>195.29999999999998</v>
      </c>
      <c r="E24" s="17">
        <f t="shared" ref="E24:O24" si="24">$C$24</f>
        <v>195.29999999999998</v>
      </c>
      <c r="F24" s="17">
        <f t="shared" si="24"/>
        <v>195.29999999999998</v>
      </c>
      <c r="G24" s="17">
        <f t="shared" si="24"/>
        <v>195.29999999999998</v>
      </c>
      <c r="H24" s="17">
        <f t="shared" si="24"/>
        <v>195.29999999999998</v>
      </c>
      <c r="I24" s="17">
        <f t="shared" si="24"/>
        <v>195.29999999999998</v>
      </c>
      <c r="J24" s="17">
        <f t="shared" si="24"/>
        <v>195.29999999999998</v>
      </c>
      <c r="K24" s="17">
        <f t="shared" si="24"/>
        <v>195.29999999999998</v>
      </c>
      <c r="L24" s="17">
        <f t="shared" si="24"/>
        <v>195.29999999999998</v>
      </c>
      <c r="M24" s="17">
        <f t="shared" si="24"/>
        <v>195.29999999999998</v>
      </c>
      <c r="N24" s="17">
        <f t="shared" si="24"/>
        <v>195.29999999999998</v>
      </c>
      <c r="O24" s="17">
        <f t="shared" si="24"/>
        <v>195.29999999999998</v>
      </c>
      <c r="P24" s="8"/>
      <c r="R24" s="17">
        <f>$C$24</f>
        <v>195.29999999999998</v>
      </c>
      <c r="S24" s="17">
        <f t="shared" ref="S24:AC24" si="25">$C$24</f>
        <v>195.29999999999998</v>
      </c>
      <c r="T24" s="17">
        <f t="shared" si="25"/>
        <v>195.29999999999998</v>
      </c>
      <c r="U24" s="17">
        <f t="shared" si="25"/>
        <v>195.29999999999998</v>
      </c>
      <c r="V24" s="17">
        <f t="shared" si="25"/>
        <v>195.29999999999998</v>
      </c>
      <c r="W24" s="17">
        <f t="shared" si="25"/>
        <v>195.29999999999998</v>
      </c>
      <c r="X24" s="17">
        <f t="shared" si="25"/>
        <v>195.29999999999998</v>
      </c>
      <c r="Y24" s="17">
        <f t="shared" si="25"/>
        <v>195.29999999999998</v>
      </c>
      <c r="Z24" s="17">
        <f t="shared" si="25"/>
        <v>195.29999999999998</v>
      </c>
      <c r="AA24" s="17">
        <f t="shared" si="25"/>
        <v>195.29999999999998</v>
      </c>
      <c r="AB24" s="17">
        <f t="shared" si="25"/>
        <v>195.29999999999998</v>
      </c>
      <c r="AC24" s="17">
        <f t="shared" si="25"/>
        <v>195.29999999999998</v>
      </c>
      <c r="AD24" s="8"/>
      <c r="AF24" s="17">
        <f>$C$24</f>
        <v>195.29999999999998</v>
      </c>
      <c r="AG24" s="17">
        <f t="shared" ref="AG24:AQ24" si="26">$C$24</f>
        <v>195.29999999999998</v>
      </c>
      <c r="AH24" s="17">
        <f t="shared" si="26"/>
        <v>195.29999999999998</v>
      </c>
      <c r="AI24" s="17">
        <f t="shared" si="26"/>
        <v>195.29999999999998</v>
      </c>
      <c r="AJ24" s="17">
        <f t="shared" si="26"/>
        <v>195.29999999999998</v>
      </c>
      <c r="AK24" s="17">
        <f t="shared" si="26"/>
        <v>195.29999999999998</v>
      </c>
      <c r="AL24" s="17">
        <f t="shared" si="26"/>
        <v>195.29999999999998</v>
      </c>
      <c r="AM24" s="17">
        <f t="shared" si="26"/>
        <v>195.29999999999998</v>
      </c>
      <c r="AN24" s="17">
        <f t="shared" si="26"/>
        <v>195.29999999999998</v>
      </c>
      <c r="AO24" s="17">
        <f t="shared" si="26"/>
        <v>195.29999999999998</v>
      </c>
      <c r="AP24" s="17">
        <f t="shared" si="26"/>
        <v>195.29999999999998</v>
      </c>
      <c r="AQ24" s="17">
        <f t="shared" si="26"/>
        <v>195.29999999999998</v>
      </c>
      <c r="AR24" s="8"/>
    </row>
    <row r="25" spans="1:44" s="6" customFormat="1" ht="10.050000000000001" customHeight="1" thickBot="1">
      <c r="A25" s="59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8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8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8"/>
    </row>
    <row r="26" spans="1:44" s="6" customFormat="1" ht="19.95" customHeight="1" thickBot="1">
      <c r="A26" s="60" t="s">
        <v>80</v>
      </c>
      <c r="B26" s="18"/>
      <c r="C26" s="18"/>
      <c r="D26" s="19">
        <f>D20*D21+D23*D24</f>
        <v>2162.25</v>
      </c>
      <c r="E26" s="19">
        <f t="shared" ref="E26:O26" si="27">E20*E21+E23*E24</f>
        <v>0</v>
      </c>
      <c r="F26" s="19">
        <f t="shared" si="27"/>
        <v>0</v>
      </c>
      <c r="G26" s="19">
        <f t="shared" si="27"/>
        <v>0</v>
      </c>
      <c r="H26" s="19">
        <f t="shared" si="27"/>
        <v>0</v>
      </c>
      <c r="I26" s="19">
        <f t="shared" si="27"/>
        <v>0</v>
      </c>
      <c r="J26" s="19">
        <f t="shared" si="27"/>
        <v>0</v>
      </c>
      <c r="K26" s="19">
        <f t="shared" si="27"/>
        <v>0</v>
      </c>
      <c r="L26" s="19">
        <f t="shared" si="27"/>
        <v>0</v>
      </c>
      <c r="M26" s="19">
        <f t="shared" si="27"/>
        <v>0</v>
      </c>
      <c r="N26" s="19">
        <f t="shared" si="27"/>
        <v>0</v>
      </c>
      <c r="O26" s="19">
        <f t="shared" si="27"/>
        <v>0</v>
      </c>
      <c r="P26" s="20">
        <f>SUM(D26:O26)</f>
        <v>2162.25</v>
      </c>
      <c r="Q26" s="40"/>
      <c r="R26" s="19">
        <f>R20*R21+R23*R24</f>
        <v>0</v>
      </c>
      <c r="S26" s="19">
        <f t="shared" ref="S26:AC26" si="28">S20*S21+S23*S24</f>
        <v>0</v>
      </c>
      <c r="T26" s="19">
        <f t="shared" si="28"/>
        <v>0</v>
      </c>
      <c r="U26" s="19">
        <f t="shared" si="28"/>
        <v>0</v>
      </c>
      <c r="V26" s="19">
        <f t="shared" si="28"/>
        <v>0</v>
      </c>
      <c r="W26" s="19">
        <f t="shared" si="28"/>
        <v>0</v>
      </c>
      <c r="X26" s="19">
        <f t="shared" si="28"/>
        <v>0</v>
      </c>
      <c r="Y26" s="19">
        <f t="shared" si="28"/>
        <v>0</v>
      </c>
      <c r="Z26" s="19">
        <f t="shared" si="28"/>
        <v>0</v>
      </c>
      <c r="AA26" s="19">
        <f t="shared" si="28"/>
        <v>0</v>
      </c>
      <c r="AB26" s="19">
        <f t="shared" si="28"/>
        <v>0</v>
      </c>
      <c r="AC26" s="19">
        <f t="shared" si="28"/>
        <v>0</v>
      </c>
      <c r="AD26" s="20">
        <f>SUM(R26:AC26)</f>
        <v>0</v>
      </c>
      <c r="AE26" s="40"/>
      <c r="AF26" s="19">
        <f>AF20*AF21+AF23*AF24</f>
        <v>0</v>
      </c>
      <c r="AG26" s="19">
        <f t="shared" ref="AG26:AQ26" si="29">AG20*AG21+AG23*AG24</f>
        <v>0</v>
      </c>
      <c r="AH26" s="19">
        <f t="shared" si="29"/>
        <v>0</v>
      </c>
      <c r="AI26" s="19">
        <f t="shared" si="29"/>
        <v>0</v>
      </c>
      <c r="AJ26" s="19">
        <f t="shared" si="29"/>
        <v>0</v>
      </c>
      <c r="AK26" s="19">
        <f t="shared" si="29"/>
        <v>0</v>
      </c>
      <c r="AL26" s="19">
        <f t="shared" si="29"/>
        <v>0</v>
      </c>
      <c r="AM26" s="19">
        <f t="shared" si="29"/>
        <v>0</v>
      </c>
      <c r="AN26" s="19">
        <f t="shared" si="29"/>
        <v>0</v>
      </c>
      <c r="AO26" s="19">
        <f t="shared" si="29"/>
        <v>0</v>
      </c>
      <c r="AP26" s="19">
        <f t="shared" si="29"/>
        <v>0</v>
      </c>
      <c r="AQ26" s="19">
        <f t="shared" si="29"/>
        <v>0</v>
      </c>
      <c r="AR26" s="20">
        <f>SUM(AF26:AQ26)</f>
        <v>0</v>
      </c>
    </row>
    <row r="27" spans="1:44" s="6" customFormat="1" ht="19.95" customHeight="1">
      <c r="A27" s="61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</row>
    <row r="28" spans="1:44" s="4" customFormat="1" ht="19.95" customHeight="1">
      <c r="A28" s="58" t="s">
        <v>81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6" customFormat="1" ht="19.95" customHeight="1">
      <c r="A29" s="59" t="s">
        <v>87</v>
      </c>
      <c r="D29" s="73">
        <v>10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">
        <f>SUM(D29,E29,F29,G29,H29,I29,J29,K29,L29,M29,N29,O29)</f>
        <v>10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">
        <f>SUM(R29,S29,T29,U29,V29,W29,X29,Y29,Z29,AA29,AB29,AC29)</f>
        <v>0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">
        <f>SUM(AF29,AG29,AH29,AI29,AJ29,AK29,AL29,AM29,AN29,AO29,AP29,AQ29)</f>
        <v>0</v>
      </c>
    </row>
    <row r="30" spans="1:44" s="6" customFormat="1" ht="19.95" customHeight="1">
      <c r="A30" s="59" t="s">
        <v>82</v>
      </c>
      <c r="C30" s="16">
        <v>45</v>
      </c>
      <c r="D30" s="17">
        <f>$C$30</f>
        <v>45</v>
      </c>
      <c r="E30" s="17">
        <f t="shared" ref="E30:O30" si="30">$C$30</f>
        <v>45</v>
      </c>
      <c r="F30" s="17">
        <f t="shared" si="30"/>
        <v>45</v>
      </c>
      <c r="G30" s="17">
        <f t="shared" si="30"/>
        <v>45</v>
      </c>
      <c r="H30" s="17">
        <f t="shared" si="30"/>
        <v>45</v>
      </c>
      <c r="I30" s="17">
        <f t="shared" si="30"/>
        <v>45</v>
      </c>
      <c r="J30" s="17">
        <f t="shared" si="30"/>
        <v>45</v>
      </c>
      <c r="K30" s="17">
        <f t="shared" si="30"/>
        <v>45</v>
      </c>
      <c r="L30" s="17">
        <f t="shared" si="30"/>
        <v>45</v>
      </c>
      <c r="M30" s="17">
        <f t="shared" si="30"/>
        <v>45</v>
      </c>
      <c r="N30" s="17">
        <f t="shared" si="30"/>
        <v>45</v>
      </c>
      <c r="O30" s="17">
        <f t="shared" si="30"/>
        <v>45</v>
      </c>
      <c r="P30" s="8"/>
      <c r="R30" s="17">
        <f>$C$30</f>
        <v>45</v>
      </c>
      <c r="S30" s="17">
        <f t="shared" ref="S30:AC30" si="31">$C$30</f>
        <v>45</v>
      </c>
      <c r="T30" s="17">
        <f t="shared" si="31"/>
        <v>45</v>
      </c>
      <c r="U30" s="17">
        <f t="shared" si="31"/>
        <v>45</v>
      </c>
      <c r="V30" s="17">
        <f t="shared" si="31"/>
        <v>45</v>
      </c>
      <c r="W30" s="17">
        <f t="shared" si="31"/>
        <v>45</v>
      </c>
      <c r="X30" s="17">
        <f t="shared" si="31"/>
        <v>45</v>
      </c>
      <c r="Y30" s="17">
        <f t="shared" si="31"/>
        <v>45</v>
      </c>
      <c r="Z30" s="17">
        <f t="shared" si="31"/>
        <v>45</v>
      </c>
      <c r="AA30" s="17">
        <f t="shared" si="31"/>
        <v>45</v>
      </c>
      <c r="AB30" s="17">
        <f t="shared" si="31"/>
        <v>45</v>
      </c>
      <c r="AC30" s="17">
        <f t="shared" si="31"/>
        <v>45</v>
      </c>
      <c r="AD30" s="8"/>
      <c r="AF30" s="17">
        <f>$C$30</f>
        <v>45</v>
      </c>
      <c r="AG30" s="17">
        <f t="shared" ref="AG30:AQ30" si="32">$C$30</f>
        <v>45</v>
      </c>
      <c r="AH30" s="17">
        <f t="shared" si="32"/>
        <v>45</v>
      </c>
      <c r="AI30" s="17">
        <f t="shared" si="32"/>
        <v>45</v>
      </c>
      <c r="AJ30" s="17">
        <f t="shared" si="32"/>
        <v>45</v>
      </c>
      <c r="AK30" s="17">
        <f t="shared" si="32"/>
        <v>45</v>
      </c>
      <c r="AL30" s="17">
        <f t="shared" si="32"/>
        <v>45</v>
      </c>
      <c r="AM30" s="17">
        <f t="shared" si="32"/>
        <v>45</v>
      </c>
      <c r="AN30" s="17">
        <f t="shared" si="32"/>
        <v>45</v>
      </c>
      <c r="AO30" s="17">
        <f t="shared" si="32"/>
        <v>45</v>
      </c>
      <c r="AP30" s="17">
        <f t="shared" si="32"/>
        <v>45</v>
      </c>
      <c r="AQ30" s="17">
        <f t="shared" si="32"/>
        <v>45</v>
      </c>
      <c r="AR30" s="8"/>
    </row>
    <row r="31" spans="1:44" s="6" customFormat="1" ht="10.050000000000001" customHeight="1" thickBot="1">
      <c r="A31" s="59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8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8"/>
    </row>
    <row r="32" spans="1:44" s="6" customFormat="1" ht="19.95" customHeight="1" thickBot="1">
      <c r="A32" s="60" t="s">
        <v>83</v>
      </c>
      <c r="B32" s="18"/>
      <c r="C32" s="18"/>
      <c r="D32" s="19">
        <f>D29*D30</f>
        <v>450</v>
      </c>
      <c r="E32" s="19">
        <f t="shared" ref="E32:O32" si="33">E29*E30</f>
        <v>0</v>
      </c>
      <c r="F32" s="19">
        <f t="shared" si="33"/>
        <v>0</v>
      </c>
      <c r="G32" s="19">
        <f t="shared" si="33"/>
        <v>0</v>
      </c>
      <c r="H32" s="19">
        <f t="shared" si="33"/>
        <v>0</v>
      </c>
      <c r="I32" s="19">
        <f t="shared" si="33"/>
        <v>0</v>
      </c>
      <c r="J32" s="19">
        <f t="shared" si="33"/>
        <v>0</v>
      </c>
      <c r="K32" s="19">
        <f t="shared" si="33"/>
        <v>0</v>
      </c>
      <c r="L32" s="19">
        <f t="shared" si="33"/>
        <v>0</v>
      </c>
      <c r="M32" s="19">
        <f t="shared" si="33"/>
        <v>0</v>
      </c>
      <c r="N32" s="19">
        <f t="shared" si="33"/>
        <v>0</v>
      </c>
      <c r="O32" s="19">
        <f t="shared" si="33"/>
        <v>0</v>
      </c>
      <c r="P32" s="20">
        <f>SUM(D32:O32)</f>
        <v>450</v>
      </c>
      <c r="Q32" s="40"/>
      <c r="R32" s="19">
        <f>R29*R30</f>
        <v>0</v>
      </c>
      <c r="S32" s="19">
        <f t="shared" ref="S32:AC32" si="34">S29*S30</f>
        <v>0</v>
      </c>
      <c r="T32" s="19">
        <f t="shared" si="34"/>
        <v>0</v>
      </c>
      <c r="U32" s="19">
        <f t="shared" si="34"/>
        <v>0</v>
      </c>
      <c r="V32" s="19">
        <f t="shared" si="34"/>
        <v>0</v>
      </c>
      <c r="W32" s="19">
        <f t="shared" si="34"/>
        <v>0</v>
      </c>
      <c r="X32" s="19">
        <f t="shared" si="34"/>
        <v>0</v>
      </c>
      <c r="Y32" s="19">
        <f t="shared" si="34"/>
        <v>0</v>
      </c>
      <c r="Z32" s="19">
        <f t="shared" si="34"/>
        <v>0</v>
      </c>
      <c r="AA32" s="19">
        <f t="shared" si="34"/>
        <v>0</v>
      </c>
      <c r="AB32" s="19">
        <f t="shared" si="34"/>
        <v>0</v>
      </c>
      <c r="AC32" s="19">
        <f t="shared" si="34"/>
        <v>0</v>
      </c>
      <c r="AD32" s="20">
        <f>SUM(R32:AC32)</f>
        <v>0</v>
      </c>
      <c r="AE32" s="40"/>
      <c r="AF32" s="19">
        <f>AF29*AF30</f>
        <v>0</v>
      </c>
      <c r="AG32" s="19">
        <f t="shared" ref="AG32:AQ32" si="35">AG29*AG30</f>
        <v>0</v>
      </c>
      <c r="AH32" s="19">
        <f t="shared" si="35"/>
        <v>0</v>
      </c>
      <c r="AI32" s="19">
        <f t="shared" si="35"/>
        <v>0</v>
      </c>
      <c r="AJ32" s="19">
        <f t="shared" si="35"/>
        <v>0</v>
      </c>
      <c r="AK32" s="19">
        <f t="shared" si="35"/>
        <v>0</v>
      </c>
      <c r="AL32" s="19">
        <f t="shared" si="35"/>
        <v>0</v>
      </c>
      <c r="AM32" s="19">
        <f t="shared" si="35"/>
        <v>0</v>
      </c>
      <c r="AN32" s="19">
        <f t="shared" si="35"/>
        <v>0</v>
      </c>
      <c r="AO32" s="19">
        <f t="shared" si="35"/>
        <v>0</v>
      </c>
      <c r="AP32" s="19">
        <f t="shared" si="35"/>
        <v>0</v>
      </c>
      <c r="AQ32" s="19">
        <f t="shared" si="35"/>
        <v>0</v>
      </c>
      <c r="AR32" s="20">
        <f>SUM(AF32:AQ32)</f>
        <v>0</v>
      </c>
    </row>
    <row r="33" spans="1:44" s="6" customFormat="1" ht="19.95" customHeight="1" thickBot="1">
      <c r="A33" s="61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1:44" s="6" customFormat="1" ht="19.95" customHeight="1" thickBot="1">
      <c r="A34" s="63" t="s">
        <v>30</v>
      </c>
      <c r="B34" s="22"/>
      <c r="C34" s="22"/>
      <c r="D34" s="23">
        <f>D15+D26+D32</f>
        <v>3543.5</v>
      </c>
      <c r="E34" s="23">
        <f t="shared" ref="E34:O34" si="36">E15+E26+E32</f>
        <v>0</v>
      </c>
      <c r="F34" s="23">
        <f t="shared" si="36"/>
        <v>0</v>
      </c>
      <c r="G34" s="23">
        <f t="shared" si="36"/>
        <v>0</v>
      </c>
      <c r="H34" s="23">
        <f t="shared" si="36"/>
        <v>0</v>
      </c>
      <c r="I34" s="23">
        <f t="shared" si="36"/>
        <v>0</v>
      </c>
      <c r="J34" s="23">
        <f t="shared" si="36"/>
        <v>0</v>
      </c>
      <c r="K34" s="23">
        <f t="shared" si="36"/>
        <v>0</v>
      </c>
      <c r="L34" s="23">
        <f t="shared" si="36"/>
        <v>0</v>
      </c>
      <c r="M34" s="23">
        <f t="shared" si="36"/>
        <v>0</v>
      </c>
      <c r="N34" s="23">
        <f t="shared" si="36"/>
        <v>0</v>
      </c>
      <c r="O34" s="23">
        <f t="shared" si="36"/>
        <v>0</v>
      </c>
      <c r="P34" s="20">
        <f>SUM(D34:O34)</f>
        <v>3543.5</v>
      </c>
      <c r="Q34" s="41"/>
      <c r="R34" s="23">
        <f>R15+R26+R32</f>
        <v>0</v>
      </c>
      <c r="S34" s="23">
        <f t="shared" ref="S34:AC34" si="37">S15+S26+S32</f>
        <v>0</v>
      </c>
      <c r="T34" s="23">
        <f t="shared" si="37"/>
        <v>0</v>
      </c>
      <c r="U34" s="23">
        <f t="shared" si="37"/>
        <v>0</v>
      </c>
      <c r="V34" s="23">
        <f t="shared" si="37"/>
        <v>0</v>
      </c>
      <c r="W34" s="23">
        <f t="shared" si="37"/>
        <v>0</v>
      </c>
      <c r="X34" s="23">
        <f t="shared" si="37"/>
        <v>0</v>
      </c>
      <c r="Y34" s="23">
        <f t="shared" si="37"/>
        <v>0</v>
      </c>
      <c r="Z34" s="23">
        <f t="shared" si="37"/>
        <v>0</v>
      </c>
      <c r="AA34" s="23">
        <f t="shared" si="37"/>
        <v>0</v>
      </c>
      <c r="AB34" s="23">
        <f t="shared" si="37"/>
        <v>0</v>
      </c>
      <c r="AC34" s="23">
        <f t="shared" si="37"/>
        <v>0</v>
      </c>
      <c r="AD34" s="20">
        <f>SUM(R34:AC34)</f>
        <v>0</v>
      </c>
      <c r="AE34" s="41"/>
      <c r="AF34" s="23">
        <f>AF15+AF26+AF32</f>
        <v>0</v>
      </c>
      <c r="AG34" s="23">
        <f t="shared" ref="AG34:AQ34" si="38">AG15+AG26+AG32</f>
        <v>0</v>
      </c>
      <c r="AH34" s="23">
        <f t="shared" si="38"/>
        <v>0</v>
      </c>
      <c r="AI34" s="23">
        <f t="shared" si="38"/>
        <v>0</v>
      </c>
      <c r="AJ34" s="23">
        <f t="shared" si="38"/>
        <v>0</v>
      </c>
      <c r="AK34" s="23">
        <f t="shared" si="38"/>
        <v>0</v>
      </c>
      <c r="AL34" s="23">
        <f t="shared" si="38"/>
        <v>0</v>
      </c>
      <c r="AM34" s="23">
        <f t="shared" si="38"/>
        <v>0</v>
      </c>
      <c r="AN34" s="23">
        <f t="shared" si="38"/>
        <v>0</v>
      </c>
      <c r="AO34" s="23">
        <f t="shared" si="38"/>
        <v>0</v>
      </c>
      <c r="AP34" s="23">
        <f t="shared" si="38"/>
        <v>0</v>
      </c>
      <c r="AQ34" s="23">
        <f t="shared" si="38"/>
        <v>0</v>
      </c>
      <c r="AR34" s="20">
        <f>SUM(AF34:AQ34)</f>
        <v>0</v>
      </c>
    </row>
    <row r="35" spans="1:44" s="6" customFormat="1" ht="19.95" customHeight="1">
      <c r="A35" s="6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s="6" customFormat="1" ht="19.95" customHeight="1">
      <c r="A36" s="57" t="s">
        <v>31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s="4" customFormat="1" ht="19.95" customHeight="1">
      <c r="A37" s="58" t="s">
        <v>69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4" s="6" customFormat="1" ht="19.95" customHeight="1">
      <c r="A38" s="59" t="s">
        <v>85</v>
      </c>
      <c r="D38" s="21">
        <f>D7</f>
        <v>10</v>
      </c>
      <c r="E38" s="21">
        <f t="shared" ref="E38:O38" si="39">E7</f>
        <v>0</v>
      </c>
      <c r="F38" s="21">
        <f t="shared" si="39"/>
        <v>0</v>
      </c>
      <c r="G38" s="21">
        <f t="shared" si="39"/>
        <v>0</v>
      </c>
      <c r="H38" s="21">
        <f t="shared" si="39"/>
        <v>0</v>
      </c>
      <c r="I38" s="21">
        <f t="shared" si="39"/>
        <v>0</v>
      </c>
      <c r="J38" s="21">
        <f t="shared" si="39"/>
        <v>0</v>
      </c>
      <c r="K38" s="21">
        <f t="shared" si="39"/>
        <v>0</v>
      </c>
      <c r="L38" s="21">
        <f t="shared" si="39"/>
        <v>0</v>
      </c>
      <c r="M38" s="21">
        <f t="shared" si="39"/>
        <v>0</v>
      </c>
      <c r="N38" s="21">
        <f t="shared" si="39"/>
        <v>0</v>
      </c>
      <c r="O38" s="21">
        <f t="shared" si="39"/>
        <v>0</v>
      </c>
      <c r="P38" s="7">
        <f>SUM(D38,E38,F38,G38,H38,I38,J38,K38,L38,M38,N38,O38)</f>
        <v>10</v>
      </c>
      <c r="R38" s="21">
        <f>R7</f>
        <v>0</v>
      </c>
      <c r="S38" s="21">
        <f t="shared" ref="S38:AC38" si="40">S7</f>
        <v>0</v>
      </c>
      <c r="T38" s="21">
        <f t="shared" si="40"/>
        <v>0</v>
      </c>
      <c r="U38" s="21">
        <f t="shared" si="40"/>
        <v>0</v>
      </c>
      <c r="V38" s="21">
        <f t="shared" si="40"/>
        <v>0</v>
      </c>
      <c r="W38" s="21">
        <f t="shared" si="40"/>
        <v>0</v>
      </c>
      <c r="X38" s="21">
        <f t="shared" si="40"/>
        <v>0</v>
      </c>
      <c r="Y38" s="21">
        <f t="shared" si="40"/>
        <v>0</v>
      </c>
      <c r="Z38" s="21">
        <f t="shared" si="40"/>
        <v>0</v>
      </c>
      <c r="AA38" s="21">
        <f t="shared" si="40"/>
        <v>0</v>
      </c>
      <c r="AB38" s="21">
        <f t="shared" si="40"/>
        <v>0</v>
      </c>
      <c r="AC38" s="21">
        <f t="shared" si="40"/>
        <v>0</v>
      </c>
      <c r="AD38" s="7">
        <f>SUM(R38,S38,T38,U38,V38,W38,X38,Y38,Z38,AA38,AB38,AC38)</f>
        <v>0</v>
      </c>
      <c r="AF38" s="21">
        <f>AF7</f>
        <v>0</v>
      </c>
      <c r="AG38" s="21">
        <f t="shared" ref="AG38:AQ38" si="41">AG7</f>
        <v>0</v>
      </c>
      <c r="AH38" s="21">
        <f t="shared" si="41"/>
        <v>0</v>
      </c>
      <c r="AI38" s="21">
        <f t="shared" si="41"/>
        <v>0</v>
      </c>
      <c r="AJ38" s="21">
        <f t="shared" si="41"/>
        <v>0</v>
      </c>
      <c r="AK38" s="21">
        <f t="shared" si="41"/>
        <v>0</v>
      </c>
      <c r="AL38" s="21">
        <f t="shared" si="41"/>
        <v>0</v>
      </c>
      <c r="AM38" s="21">
        <f t="shared" si="41"/>
        <v>0</v>
      </c>
      <c r="AN38" s="21">
        <f t="shared" si="41"/>
        <v>0</v>
      </c>
      <c r="AO38" s="21">
        <f t="shared" si="41"/>
        <v>0</v>
      </c>
      <c r="AP38" s="21">
        <f t="shared" si="41"/>
        <v>0</v>
      </c>
      <c r="AQ38" s="21">
        <f t="shared" si="41"/>
        <v>0</v>
      </c>
      <c r="AR38" s="7">
        <f>SUM(AF38,AG38,AH38,AI38,AJ38,AK38,AL38,AM38,AN38,AO38,AP38,AQ38)</f>
        <v>0</v>
      </c>
    </row>
    <row r="39" spans="1:44" s="6" customFormat="1" ht="10.050000000000001" customHeight="1">
      <c r="A39" s="59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>
      <c r="A40" s="59" t="s">
        <v>84</v>
      </c>
      <c r="C40" s="76">
        <v>15</v>
      </c>
      <c r="D40" s="17">
        <f>$C$40</f>
        <v>15</v>
      </c>
      <c r="E40" s="17">
        <f t="shared" ref="E40:O40" si="42">$C$40</f>
        <v>15</v>
      </c>
      <c r="F40" s="17">
        <f t="shared" si="42"/>
        <v>15</v>
      </c>
      <c r="G40" s="17">
        <f t="shared" si="42"/>
        <v>15</v>
      </c>
      <c r="H40" s="17">
        <f t="shared" si="42"/>
        <v>15</v>
      </c>
      <c r="I40" s="17">
        <f t="shared" si="42"/>
        <v>15</v>
      </c>
      <c r="J40" s="17">
        <f t="shared" si="42"/>
        <v>15</v>
      </c>
      <c r="K40" s="17">
        <f t="shared" si="42"/>
        <v>15</v>
      </c>
      <c r="L40" s="17">
        <f t="shared" si="42"/>
        <v>15</v>
      </c>
      <c r="M40" s="17">
        <f t="shared" si="42"/>
        <v>15</v>
      </c>
      <c r="N40" s="17">
        <f t="shared" si="42"/>
        <v>15</v>
      </c>
      <c r="O40" s="17">
        <f t="shared" si="42"/>
        <v>15</v>
      </c>
      <c r="P40" s="8"/>
      <c r="R40" s="17">
        <f>$C$40</f>
        <v>15</v>
      </c>
      <c r="S40" s="17">
        <f t="shared" ref="S40:AC40" si="43">$C$40</f>
        <v>15</v>
      </c>
      <c r="T40" s="17">
        <f t="shared" si="43"/>
        <v>15</v>
      </c>
      <c r="U40" s="17">
        <f t="shared" si="43"/>
        <v>15</v>
      </c>
      <c r="V40" s="17">
        <f t="shared" si="43"/>
        <v>15</v>
      </c>
      <c r="W40" s="17">
        <f t="shared" si="43"/>
        <v>15</v>
      </c>
      <c r="X40" s="17">
        <f t="shared" si="43"/>
        <v>15</v>
      </c>
      <c r="Y40" s="17">
        <f t="shared" si="43"/>
        <v>15</v>
      </c>
      <c r="Z40" s="17">
        <f t="shared" si="43"/>
        <v>15</v>
      </c>
      <c r="AA40" s="17">
        <f t="shared" si="43"/>
        <v>15</v>
      </c>
      <c r="AB40" s="17">
        <f t="shared" si="43"/>
        <v>15</v>
      </c>
      <c r="AC40" s="17">
        <f t="shared" si="43"/>
        <v>15</v>
      </c>
      <c r="AD40" s="8"/>
      <c r="AF40" s="17">
        <f>$C$40</f>
        <v>15</v>
      </c>
      <c r="AG40" s="17">
        <f t="shared" ref="AG40:AQ40" si="44">$C$40</f>
        <v>15</v>
      </c>
      <c r="AH40" s="17">
        <f t="shared" si="44"/>
        <v>15</v>
      </c>
      <c r="AI40" s="17">
        <f t="shared" si="44"/>
        <v>15</v>
      </c>
      <c r="AJ40" s="17">
        <f t="shared" si="44"/>
        <v>15</v>
      </c>
      <c r="AK40" s="17">
        <f t="shared" si="44"/>
        <v>15</v>
      </c>
      <c r="AL40" s="17">
        <f t="shared" si="44"/>
        <v>15</v>
      </c>
      <c r="AM40" s="17">
        <f t="shared" si="44"/>
        <v>15</v>
      </c>
      <c r="AN40" s="17">
        <f t="shared" si="44"/>
        <v>15</v>
      </c>
      <c r="AO40" s="17">
        <f t="shared" si="44"/>
        <v>15</v>
      </c>
      <c r="AP40" s="17">
        <f t="shared" si="44"/>
        <v>15</v>
      </c>
      <c r="AQ40" s="17">
        <f t="shared" si="44"/>
        <v>15</v>
      </c>
      <c r="AR40" s="8"/>
    </row>
    <row r="41" spans="1:44" s="6" customFormat="1" ht="19.95" customHeight="1">
      <c r="A41" s="59" t="s">
        <v>92</v>
      </c>
      <c r="C41" s="76">
        <v>1</v>
      </c>
      <c r="D41" s="21">
        <f>$C$41</f>
        <v>1</v>
      </c>
      <c r="E41" s="21">
        <f t="shared" ref="E41:O41" si="45">$C$41</f>
        <v>1</v>
      </c>
      <c r="F41" s="21">
        <f t="shared" si="45"/>
        <v>1</v>
      </c>
      <c r="G41" s="21">
        <f t="shared" si="45"/>
        <v>1</v>
      </c>
      <c r="H41" s="21">
        <f t="shared" si="45"/>
        <v>1</v>
      </c>
      <c r="I41" s="21">
        <f t="shared" si="45"/>
        <v>1</v>
      </c>
      <c r="J41" s="21">
        <f t="shared" si="45"/>
        <v>1</v>
      </c>
      <c r="K41" s="21">
        <f t="shared" si="45"/>
        <v>1</v>
      </c>
      <c r="L41" s="21">
        <f t="shared" si="45"/>
        <v>1</v>
      </c>
      <c r="M41" s="21">
        <f t="shared" si="45"/>
        <v>1</v>
      </c>
      <c r="N41" s="21">
        <f t="shared" si="45"/>
        <v>1</v>
      </c>
      <c r="O41" s="21">
        <f t="shared" si="45"/>
        <v>1</v>
      </c>
      <c r="P41" s="7"/>
      <c r="R41" s="21">
        <f>$C$41</f>
        <v>1</v>
      </c>
      <c r="S41" s="21">
        <f t="shared" ref="S41:AC41" si="46">$C$41</f>
        <v>1</v>
      </c>
      <c r="T41" s="21">
        <f t="shared" si="46"/>
        <v>1</v>
      </c>
      <c r="U41" s="21">
        <f t="shared" si="46"/>
        <v>1</v>
      </c>
      <c r="V41" s="21">
        <f t="shared" si="46"/>
        <v>1</v>
      </c>
      <c r="W41" s="21">
        <f t="shared" si="46"/>
        <v>1</v>
      </c>
      <c r="X41" s="21">
        <f t="shared" si="46"/>
        <v>1</v>
      </c>
      <c r="Y41" s="21">
        <f t="shared" si="46"/>
        <v>1</v>
      </c>
      <c r="Z41" s="21">
        <f t="shared" si="46"/>
        <v>1</v>
      </c>
      <c r="AA41" s="21">
        <f t="shared" si="46"/>
        <v>1</v>
      </c>
      <c r="AB41" s="21">
        <f t="shared" si="46"/>
        <v>1</v>
      </c>
      <c r="AC41" s="21">
        <f t="shared" si="46"/>
        <v>1</v>
      </c>
      <c r="AD41" s="7"/>
      <c r="AF41" s="21">
        <f>$C$41</f>
        <v>1</v>
      </c>
      <c r="AG41" s="21">
        <f t="shared" ref="AG41:AQ41" si="47">$C$41</f>
        <v>1</v>
      </c>
      <c r="AH41" s="21">
        <f t="shared" si="47"/>
        <v>1</v>
      </c>
      <c r="AI41" s="21">
        <f t="shared" si="47"/>
        <v>1</v>
      </c>
      <c r="AJ41" s="21">
        <f t="shared" si="47"/>
        <v>1</v>
      </c>
      <c r="AK41" s="21">
        <f t="shared" si="47"/>
        <v>1</v>
      </c>
      <c r="AL41" s="21">
        <f t="shared" si="47"/>
        <v>1</v>
      </c>
      <c r="AM41" s="21">
        <f t="shared" si="47"/>
        <v>1</v>
      </c>
      <c r="AN41" s="21">
        <f t="shared" si="47"/>
        <v>1</v>
      </c>
      <c r="AO41" s="21">
        <f t="shared" si="47"/>
        <v>1</v>
      </c>
      <c r="AP41" s="21">
        <f t="shared" si="47"/>
        <v>1</v>
      </c>
      <c r="AQ41" s="21">
        <f t="shared" si="47"/>
        <v>1</v>
      </c>
      <c r="AR41" s="7"/>
    </row>
    <row r="42" spans="1:44" s="6" customFormat="1" ht="10.050000000000001" customHeight="1">
      <c r="A42" s="59"/>
      <c r="C42" s="16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8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8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8"/>
    </row>
    <row r="43" spans="1:44" s="6" customFormat="1" ht="19.95" customHeight="1">
      <c r="A43" s="59" t="s">
        <v>89</v>
      </c>
      <c r="C43" s="27"/>
      <c r="D43" s="77">
        <f>D12</f>
        <v>7.5</v>
      </c>
      <c r="E43" s="77">
        <f t="shared" ref="E43:O43" si="48">E12</f>
        <v>0</v>
      </c>
      <c r="F43" s="77">
        <f t="shared" si="48"/>
        <v>0</v>
      </c>
      <c r="G43" s="77">
        <f t="shared" si="48"/>
        <v>0</v>
      </c>
      <c r="H43" s="77">
        <f t="shared" si="48"/>
        <v>0</v>
      </c>
      <c r="I43" s="77">
        <f t="shared" si="48"/>
        <v>0</v>
      </c>
      <c r="J43" s="77">
        <f t="shared" si="48"/>
        <v>0</v>
      </c>
      <c r="K43" s="77">
        <f t="shared" si="48"/>
        <v>0</v>
      </c>
      <c r="L43" s="77">
        <f t="shared" si="48"/>
        <v>0</v>
      </c>
      <c r="M43" s="77">
        <f t="shared" si="48"/>
        <v>0</v>
      </c>
      <c r="N43" s="77">
        <f t="shared" si="48"/>
        <v>0</v>
      </c>
      <c r="O43" s="77">
        <f t="shared" si="48"/>
        <v>0</v>
      </c>
      <c r="P43" s="7">
        <f>SUM(D43,E43,F43,G43,H43,I43,J43,K43,L43,M43,N43,O43)</f>
        <v>7.5</v>
      </c>
      <c r="R43" s="77">
        <f>R12</f>
        <v>0</v>
      </c>
      <c r="S43" s="77">
        <f t="shared" ref="S43:AC43" si="49">S12</f>
        <v>0</v>
      </c>
      <c r="T43" s="77">
        <f t="shared" si="49"/>
        <v>0</v>
      </c>
      <c r="U43" s="77">
        <f t="shared" si="49"/>
        <v>0</v>
      </c>
      <c r="V43" s="77">
        <f t="shared" si="49"/>
        <v>0</v>
      </c>
      <c r="W43" s="77">
        <f t="shared" si="49"/>
        <v>0</v>
      </c>
      <c r="X43" s="77">
        <f t="shared" si="49"/>
        <v>0</v>
      </c>
      <c r="Y43" s="77">
        <f t="shared" si="49"/>
        <v>0</v>
      </c>
      <c r="Z43" s="77">
        <f t="shared" si="49"/>
        <v>0</v>
      </c>
      <c r="AA43" s="77">
        <f t="shared" si="49"/>
        <v>0</v>
      </c>
      <c r="AB43" s="77">
        <f t="shared" si="49"/>
        <v>0</v>
      </c>
      <c r="AC43" s="77">
        <f t="shared" si="49"/>
        <v>0</v>
      </c>
      <c r="AD43" s="7">
        <f>SUM(R43,S43,T43,U43,V43,W43,X43,Y43,Z43,AA43,AB43,AC43)</f>
        <v>0</v>
      </c>
      <c r="AF43" s="77">
        <f>AF12</f>
        <v>0</v>
      </c>
      <c r="AG43" s="77">
        <f t="shared" ref="AG43:AQ43" si="50">AG12</f>
        <v>0</v>
      </c>
      <c r="AH43" s="77">
        <f t="shared" si="50"/>
        <v>0</v>
      </c>
      <c r="AI43" s="77">
        <f t="shared" si="50"/>
        <v>0</v>
      </c>
      <c r="AJ43" s="77">
        <f t="shared" si="50"/>
        <v>0</v>
      </c>
      <c r="AK43" s="77">
        <f t="shared" si="50"/>
        <v>0</v>
      </c>
      <c r="AL43" s="77">
        <f t="shared" si="50"/>
        <v>0</v>
      </c>
      <c r="AM43" s="77">
        <f t="shared" si="50"/>
        <v>0</v>
      </c>
      <c r="AN43" s="77">
        <f t="shared" si="50"/>
        <v>0</v>
      </c>
      <c r="AO43" s="77">
        <f t="shared" si="50"/>
        <v>0</v>
      </c>
      <c r="AP43" s="77">
        <f t="shared" si="50"/>
        <v>0</v>
      </c>
      <c r="AQ43" s="77">
        <f t="shared" si="50"/>
        <v>0</v>
      </c>
      <c r="AR43" s="7">
        <f>SUM(AF43,AG43,AH43,AI43,AJ43,AK43,AL43,AM43,AN43,AO43,AP43,AQ43)</f>
        <v>0</v>
      </c>
    </row>
    <row r="44" spans="1:44" s="6" customFormat="1" ht="19.95" customHeight="1">
      <c r="A44" s="59" t="s">
        <v>88</v>
      </c>
      <c r="C44" s="76">
        <v>2</v>
      </c>
      <c r="D44" s="17">
        <f>$C$44</f>
        <v>2</v>
      </c>
      <c r="E44" s="17">
        <f t="shared" ref="E44:O44" si="51">$C$44</f>
        <v>2</v>
      </c>
      <c r="F44" s="17">
        <f t="shared" si="51"/>
        <v>2</v>
      </c>
      <c r="G44" s="17">
        <f t="shared" si="51"/>
        <v>2</v>
      </c>
      <c r="H44" s="17">
        <f t="shared" si="51"/>
        <v>2</v>
      </c>
      <c r="I44" s="17">
        <f t="shared" si="51"/>
        <v>2</v>
      </c>
      <c r="J44" s="17">
        <f t="shared" si="51"/>
        <v>2</v>
      </c>
      <c r="K44" s="17">
        <f t="shared" si="51"/>
        <v>2</v>
      </c>
      <c r="L44" s="17">
        <f t="shared" si="51"/>
        <v>2</v>
      </c>
      <c r="M44" s="17">
        <f t="shared" si="51"/>
        <v>2</v>
      </c>
      <c r="N44" s="17">
        <f t="shared" si="51"/>
        <v>2</v>
      </c>
      <c r="O44" s="17">
        <f t="shared" si="51"/>
        <v>2</v>
      </c>
      <c r="P44" s="8"/>
      <c r="R44" s="17">
        <f>$C$44</f>
        <v>2</v>
      </c>
      <c r="S44" s="17">
        <f t="shared" ref="S44:AC44" si="52">$C$44</f>
        <v>2</v>
      </c>
      <c r="T44" s="17">
        <f t="shared" si="52"/>
        <v>2</v>
      </c>
      <c r="U44" s="17">
        <f t="shared" si="52"/>
        <v>2</v>
      </c>
      <c r="V44" s="17">
        <f t="shared" si="52"/>
        <v>2</v>
      </c>
      <c r="W44" s="17">
        <f t="shared" si="52"/>
        <v>2</v>
      </c>
      <c r="X44" s="17">
        <f t="shared" si="52"/>
        <v>2</v>
      </c>
      <c r="Y44" s="17">
        <f t="shared" si="52"/>
        <v>2</v>
      </c>
      <c r="Z44" s="17">
        <f t="shared" si="52"/>
        <v>2</v>
      </c>
      <c r="AA44" s="17">
        <f t="shared" si="52"/>
        <v>2</v>
      </c>
      <c r="AB44" s="17">
        <f t="shared" si="52"/>
        <v>2</v>
      </c>
      <c r="AC44" s="17">
        <f t="shared" si="52"/>
        <v>2</v>
      </c>
      <c r="AD44" s="8"/>
      <c r="AF44" s="17">
        <f>$C$44</f>
        <v>2</v>
      </c>
      <c r="AG44" s="17">
        <f t="shared" ref="AG44:AQ44" si="53">$C$44</f>
        <v>2</v>
      </c>
      <c r="AH44" s="17">
        <f t="shared" si="53"/>
        <v>2</v>
      </c>
      <c r="AI44" s="17">
        <f t="shared" si="53"/>
        <v>2</v>
      </c>
      <c r="AJ44" s="17">
        <f t="shared" si="53"/>
        <v>2</v>
      </c>
      <c r="AK44" s="17">
        <f t="shared" si="53"/>
        <v>2</v>
      </c>
      <c r="AL44" s="17">
        <f t="shared" si="53"/>
        <v>2</v>
      </c>
      <c r="AM44" s="17">
        <f t="shared" si="53"/>
        <v>2</v>
      </c>
      <c r="AN44" s="17">
        <f t="shared" si="53"/>
        <v>2</v>
      </c>
      <c r="AO44" s="17">
        <f t="shared" si="53"/>
        <v>2</v>
      </c>
      <c r="AP44" s="17">
        <f t="shared" si="53"/>
        <v>2</v>
      </c>
      <c r="AQ44" s="17">
        <f t="shared" si="53"/>
        <v>2</v>
      </c>
      <c r="AR44" s="8"/>
    </row>
    <row r="45" spans="1:44" s="6" customFormat="1" ht="10.050000000000001" customHeight="1" thickBot="1">
      <c r="A45" s="59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0" t="s">
        <v>90</v>
      </c>
      <c r="B46" s="18"/>
      <c r="C46" s="18"/>
      <c r="D46" s="19">
        <f>D38*(D40+D41)+D43*D44</f>
        <v>175</v>
      </c>
      <c r="E46" s="19">
        <f t="shared" ref="E46:O46" si="54">E38*(E40+E41)+E43*E44</f>
        <v>0</v>
      </c>
      <c r="F46" s="19">
        <f t="shared" si="54"/>
        <v>0</v>
      </c>
      <c r="G46" s="19">
        <f t="shared" si="54"/>
        <v>0</v>
      </c>
      <c r="H46" s="19">
        <f t="shared" si="54"/>
        <v>0</v>
      </c>
      <c r="I46" s="19">
        <f t="shared" si="54"/>
        <v>0</v>
      </c>
      <c r="J46" s="19">
        <f t="shared" si="54"/>
        <v>0</v>
      </c>
      <c r="K46" s="19">
        <f t="shared" si="54"/>
        <v>0</v>
      </c>
      <c r="L46" s="19">
        <f t="shared" si="54"/>
        <v>0</v>
      </c>
      <c r="M46" s="19">
        <f t="shared" si="54"/>
        <v>0</v>
      </c>
      <c r="N46" s="19">
        <f t="shared" si="54"/>
        <v>0</v>
      </c>
      <c r="O46" s="19">
        <f t="shared" si="54"/>
        <v>0</v>
      </c>
      <c r="P46" s="20">
        <f>SUM(D46:O46)</f>
        <v>175</v>
      </c>
      <c r="Q46" s="40"/>
      <c r="R46" s="19">
        <f>R38*(R40+R41)+R43*R44</f>
        <v>0</v>
      </c>
      <c r="S46" s="19">
        <f t="shared" ref="S46:AC46" si="55">S38*(S40+S41)+S43*S44</f>
        <v>0</v>
      </c>
      <c r="T46" s="19">
        <f t="shared" si="55"/>
        <v>0</v>
      </c>
      <c r="U46" s="19">
        <f t="shared" si="55"/>
        <v>0</v>
      </c>
      <c r="V46" s="19">
        <f t="shared" si="55"/>
        <v>0</v>
      </c>
      <c r="W46" s="19">
        <f t="shared" si="55"/>
        <v>0</v>
      </c>
      <c r="X46" s="19">
        <f t="shared" si="55"/>
        <v>0</v>
      </c>
      <c r="Y46" s="19">
        <f t="shared" si="55"/>
        <v>0</v>
      </c>
      <c r="Z46" s="19">
        <f t="shared" si="55"/>
        <v>0</v>
      </c>
      <c r="AA46" s="19">
        <f t="shared" si="55"/>
        <v>0</v>
      </c>
      <c r="AB46" s="19">
        <f t="shared" si="55"/>
        <v>0</v>
      </c>
      <c r="AC46" s="19">
        <f t="shared" si="55"/>
        <v>0</v>
      </c>
      <c r="AD46" s="20">
        <f>SUM(R46:AC46)</f>
        <v>0</v>
      </c>
      <c r="AE46" s="40"/>
      <c r="AF46" s="19">
        <f>AF38*(AF40+AF41)+AF43*AF44</f>
        <v>0</v>
      </c>
      <c r="AG46" s="19">
        <f t="shared" ref="AG46:AQ46" si="56">AG38*(AG40+AG41)+AG43*AG44</f>
        <v>0</v>
      </c>
      <c r="AH46" s="19">
        <f t="shared" si="56"/>
        <v>0</v>
      </c>
      <c r="AI46" s="19">
        <f t="shared" si="56"/>
        <v>0</v>
      </c>
      <c r="AJ46" s="19">
        <f t="shared" si="56"/>
        <v>0</v>
      </c>
      <c r="AK46" s="19">
        <f t="shared" si="56"/>
        <v>0</v>
      </c>
      <c r="AL46" s="19">
        <f t="shared" si="56"/>
        <v>0</v>
      </c>
      <c r="AM46" s="19">
        <f t="shared" si="56"/>
        <v>0</v>
      </c>
      <c r="AN46" s="19">
        <f t="shared" si="56"/>
        <v>0</v>
      </c>
      <c r="AO46" s="19">
        <f t="shared" si="56"/>
        <v>0</v>
      </c>
      <c r="AP46" s="19">
        <f t="shared" si="56"/>
        <v>0</v>
      </c>
      <c r="AQ46" s="19">
        <f t="shared" si="56"/>
        <v>0</v>
      </c>
      <c r="AR46" s="20">
        <f>SUM(AF46:AQ46)</f>
        <v>0</v>
      </c>
    </row>
    <row r="47" spans="1:44" s="6" customFormat="1" ht="19.95" customHeight="1">
      <c r="A47" s="62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4" customFormat="1" ht="19.95" customHeight="1">
      <c r="A48" s="58" t="s">
        <v>74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5" s="6" customFormat="1" ht="19.95" customHeight="1">
      <c r="A49" s="59" t="s">
        <v>86</v>
      </c>
      <c r="D49" s="21">
        <f>D18</f>
        <v>10</v>
      </c>
      <c r="E49" s="21">
        <f t="shared" ref="E49:O49" si="57">E18</f>
        <v>0</v>
      </c>
      <c r="F49" s="21">
        <f t="shared" si="57"/>
        <v>0</v>
      </c>
      <c r="G49" s="21">
        <f t="shared" si="57"/>
        <v>0</v>
      </c>
      <c r="H49" s="21">
        <f t="shared" si="57"/>
        <v>0</v>
      </c>
      <c r="I49" s="21">
        <f t="shared" si="57"/>
        <v>0</v>
      </c>
      <c r="J49" s="21">
        <f t="shared" si="57"/>
        <v>0</v>
      </c>
      <c r="K49" s="21">
        <f t="shared" si="57"/>
        <v>0</v>
      </c>
      <c r="L49" s="21">
        <f t="shared" si="57"/>
        <v>0</v>
      </c>
      <c r="M49" s="21">
        <f t="shared" si="57"/>
        <v>0</v>
      </c>
      <c r="N49" s="21">
        <f t="shared" si="57"/>
        <v>0</v>
      </c>
      <c r="O49" s="21">
        <f t="shared" si="57"/>
        <v>0</v>
      </c>
      <c r="P49" s="7">
        <f>SUM(D49,E49,F49,G49,H49,I49,J49,K49,L49,M49,N49,O49)</f>
        <v>10</v>
      </c>
      <c r="R49" s="21">
        <f>R18</f>
        <v>0</v>
      </c>
      <c r="S49" s="21">
        <f t="shared" ref="S49:AC49" si="58">S18</f>
        <v>0</v>
      </c>
      <c r="T49" s="21">
        <f t="shared" si="58"/>
        <v>0</v>
      </c>
      <c r="U49" s="21">
        <f t="shared" si="58"/>
        <v>0</v>
      </c>
      <c r="V49" s="21">
        <f t="shared" si="58"/>
        <v>0</v>
      </c>
      <c r="W49" s="21">
        <f t="shared" si="58"/>
        <v>0</v>
      </c>
      <c r="X49" s="21">
        <f t="shared" si="58"/>
        <v>0</v>
      </c>
      <c r="Y49" s="21">
        <f t="shared" si="58"/>
        <v>0</v>
      </c>
      <c r="Z49" s="21">
        <f t="shared" si="58"/>
        <v>0</v>
      </c>
      <c r="AA49" s="21">
        <f t="shared" si="58"/>
        <v>0</v>
      </c>
      <c r="AB49" s="21">
        <f t="shared" si="58"/>
        <v>0</v>
      </c>
      <c r="AC49" s="21">
        <f t="shared" si="58"/>
        <v>0</v>
      </c>
      <c r="AD49" s="7">
        <f>SUM(R49,S49,T49,U49,V49,W49,X49,Y49,Z49,AA49,AB49,AC49)</f>
        <v>0</v>
      </c>
      <c r="AF49" s="21">
        <f>AF18</f>
        <v>0</v>
      </c>
      <c r="AG49" s="21">
        <f t="shared" ref="AG49:AQ49" si="59">AG18</f>
        <v>0</v>
      </c>
      <c r="AH49" s="21">
        <f t="shared" si="59"/>
        <v>0</v>
      </c>
      <c r="AI49" s="21">
        <f t="shared" si="59"/>
        <v>0</v>
      </c>
      <c r="AJ49" s="21">
        <f t="shared" si="59"/>
        <v>0</v>
      </c>
      <c r="AK49" s="21">
        <f t="shared" si="59"/>
        <v>0</v>
      </c>
      <c r="AL49" s="21">
        <f t="shared" si="59"/>
        <v>0</v>
      </c>
      <c r="AM49" s="21">
        <f t="shared" si="59"/>
        <v>0</v>
      </c>
      <c r="AN49" s="21">
        <f t="shared" si="59"/>
        <v>0</v>
      </c>
      <c r="AO49" s="21">
        <f t="shared" si="59"/>
        <v>0</v>
      </c>
      <c r="AP49" s="21">
        <f t="shared" si="59"/>
        <v>0</v>
      </c>
      <c r="AQ49" s="21">
        <f t="shared" si="59"/>
        <v>0</v>
      </c>
      <c r="AR49" s="7">
        <f>SUM(AF49,AG49,AH49,AI49,AJ49,AK49,AL49,AM49,AN49,AO49,AP49,AQ49)</f>
        <v>0</v>
      </c>
    </row>
    <row r="50" spans="1:45" s="6" customFormat="1" ht="10.050000000000001" customHeight="1">
      <c r="A50" s="59"/>
      <c r="C50" s="16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8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8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8"/>
    </row>
    <row r="51" spans="1:45" s="6" customFormat="1" ht="19.95" customHeight="1">
      <c r="A51" s="59" t="s">
        <v>91</v>
      </c>
      <c r="C51" s="76">
        <v>35</v>
      </c>
      <c r="D51" s="17">
        <f>$C$51</f>
        <v>35</v>
      </c>
      <c r="E51" s="17">
        <f t="shared" ref="E51:O51" si="60">$C$51</f>
        <v>35</v>
      </c>
      <c r="F51" s="17">
        <f t="shared" si="60"/>
        <v>35</v>
      </c>
      <c r="G51" s="17">
        <f t="shared" si="60"/>
        <v>35</v>
      </c>
      <c r="H51" s="17">
        <f t="shared" si="60"/>
        <v>35</v>
      </c>
      <c r="I51" s="17">
        <f t="shared" si="60"/>
        <v>35</v>
      </c>
      <c r="J51" s="17">
        <f t="shared" si="60"/>
        <v>35</v>
      </c>
      <c r="K51" s="17">
        <f t="shared" si="60"/>
        <v>35</v>
      </c>
      <c r="L51" s="17">
        <f t="shared" si="60"/>
        <v>35</v>
      </c>
      <c r="M51" s="17">
        <f t="shared" si="60"/>
        <v>35</v>
      </c>
      <c r="N51" s="17">
        <f t="shared" si="60"/>
        <v>35</v>
      </c>
      <c r="O51" s="17">
        <f t="shared" si="60"/>
        <v>35</v>
      </c>
      <c r="P51" s="8"/>
      <c r="R51" s="17">
        <f>$C$51</f>
        <v>35</v>
      </c>
      <c r="S51" s="17">
        <f t="shared" ref="S51:AC51" si="61">$C$51</f>
        <v>35</v>
      </c>
      <c r="T51" s="17">
        <f t="shared" si="61"/>
        <v>35</v>
      </c>
      <c r="U51" s="17">
        <f t="shared" si="61"/>
        <v>35</v>
      </c>
      <c r="V51" s="17">
        <f t="shared" si="61"/>
        <v>35</v>
      </c>
      <c r="W51" s="17">
        <f t="shared" si="61"/>
        <v>35</v>
      </c>
      <c r="X51" s="17">
        <f t="shared" si="61"/>
        <v>35</v>
      </c>
      <c r="Y51" s="17">
        <f t="shared" si="61"/>
        <v>35</v>
      </c>
      <c r="Z51" s="17">
        <f t="shared" si="61"/>
        <v>35</v>
      </c>
      <c r="AA51" s="17">
        <f t="shared" si="61"/>
        <v>35</v>
      </c>
      <c r="AB51" s="17">
        <f t="shared" si="61"/>
        <v>35</v>
      </c>
      <c r="AC51" s="17">
        <f t="shared" si="61"/>
        <v>35</v>
      </c>
      <c r="AD51" s="8"/>
      <c r="AF51" s="17">
        <f>$C$51</f>
        <v>35</v>
      </c>
      <c r="AG51" s="17">
        <f t="shared" ref="AG51:AQ51" si="62">$C$51</f>
        <v>35</v>
      </c>
      <c r="AH51" s="17">
        <f t="shared" si="62"/>
        <v>35</v>
      </c>
      <c r="AI51" s="17">
        <f t="shared" si="62"/>
        <v>35</v>
      </c>
      <c r="AJ51" s="17">
        <f t="shared" si="62"/>
        <v>35</v>
      </c>
      <c r="AK51" s="17">
        <f t="shared" si="62"/>
        <v>35</v>
      </c>
      <c r="AL51" s="17">
        <f t="shared" si="62"/>
        <v>35</v>
      </c>
      <c r="AM51" s="17">
        <f t="shared" si="62"/>
        <v>35</v>
      </c>
      <c r="AN51" s="17">
        <f t="shared" si="62"/>
        <v>35</v>
      </c>
      <c r="AO51" s="17">
        <f t="shared" si="62"/>
        <v>35</v>
      </c>
      <c r="AP51" s="17">
        <f t="shared" si="62"/>
        <v>35</v>
      </c>
      <c r="AQ51" s="17">
        <f t="shared" si="62"/>
        <v>35</v>
      </c>
      <c r="AR51" s="8"/>
    </row>
    <row r="52" spans="1:45" s="6" customFormat="1" ht="19.95" customHeight="1">
      <c r="A52" s="59" t="s">
        <v>93</v>
      </c>
      <c r="C52" s="76">
        <v>4</v>
      </c>
      <c r="D52" s="21">
        <f>$C$52</f>
        <v>4</v>
      </c>
      <c r="E52" s="21">
        <f t="shared" ref="E52:O52" si="63">$C$52</f>
        <v>4</v>
      </c>
      <c r="F52" s="21">
        <f t="shared" si="63"/>
        <v>4</v>
      </c>
      <c r="G52" s="21">
        <f t="shared" si="63"/>
        <v>4</v>
      </c>
      <c r="H52" s="21">
        <f t="shared" si="63"/>
        <v>4</v>
      </c>
      <c r="I52" s="21">
        <f t="shared" si="63"/>
        <v>4</v>
      </c>
      <c r="J52" s="21">
        <f t="shared" si="63"/>
        <v>4</v>
      </c>
      <c r="K52" s="21">
        <f t="shared" si="63"/>
        <v>4</v>
      </c>
      <c r="L52" s="21">
        <f t="shared" si="63"/>
        <v>4</v>
      </c>
      <c r="M52" s="21">
        <f t="shared" si="63"/>
        <v>4</v>
      </c>
      <c r="N52" s="21">
        <f t="shared" si="63"/>
        <v>4</v>
      </c>
      <c r="O52" s="21">
        <f t="shared" si="63"/>
        <v>4</v>
      </c>
      <c r="P52" s="7"/>
      <c r="R52" s="21">
        <f>$C$52</f>
        <v>4</v>
      </c>
      <c r="S52" s="21">
        <f t="shared" ref="S52:AC52" si="64">$C$52</f>
        <v>4</v>
      </c>
      <c r="T52" s="21">
        <f t="shared" si="64"/>
        <v>4</v>
      </c>
      <c r="U52" s="21">
        <f t="shared" si="64"/>
        <v>4</v>
      </c>
      <c r="V52" s="21">
        <f t="shared" si="64"/>
        <v>4</v>
      </c>
      <c r="W52" s="21">
        <f t="shared" si="64"/>
        <v>4</v>
      </c>
      <c r="X52" s="21">
        <f t="shared" si="64"/>
        <v>4</v>
      </c>
      <c r="Y52" s="21">
        <f t="shared" si="64"/>
        <v>4</v>
      </c>
      <c r="Z52" s="21">
        <f t="shared" si="64"/>
        <v>4</v>
      </c>
      <c r="AA52" s="21">
        <f t="shared" si="64"/>
        <v>4</v>
      </c>
      <c r="AB52" s="21">
        <f t="shared" si="64"/>
        <v>4</v>
      </c>
      <c r="AC52" s="21">
        <f t="shared" si="64"/>
        <v>4</v>
      </c>
      <c r="AD52" s="7"/>
      <c r="AF52" s="21">
        <f>$C$52</f>
        <v>4</v>
      </c>
      <c r="AG52" s="21">
        <f t="shared" ref="AG52:AQ52" si="65">$C$52</f>
        <v>4</v>
      </c>
      <c r="AH52" s="21">
        <f t="shared" si="65"/>
        <v>4</v>
      </c>
      <c r="AI52" s="21">
        <f t="shared" si="65"/>
        <v>4</v>
      </c>
      <c r="AJ52" s="21">
        <f t="shared" si="65"/>
        <v>4</v>
      </c>
      <c r="AK52" s="21">
        <f t="shared" si="65"/>
        <v>4</v>
      </c>
      <c r="AL52" s="21">
        <f t="shared" si="65"/>
        <v>4</v>
      </c>
      <c r="AM52" s="21">
        <f t="shared" si="65"/>
        <v>4</v>
      </c>
      <c r="AN52" s="21">
        <f t="shared" si="65"/>
        <v>4</v>
      </c>
      <c r="AO52" s="21">
        <f t="shared" si="65"/>
        <v>4</v>
      </c>
      <c r="AP52" s="21">
        <f t="shared" si="65"/>
        <v>4</v>
      </c>
      <c r="AQ52" s="21">
        <f t="shared" si="65"/>
        <v>4</v>
      </c>
      <c r="AR52" s="7"/>
    </row>
    <row r="53" spans="1:45" s="6" customFormat="1" ht="10.050000000000001" customHeight="1">
      <c r="A53" s="59"/>
      <c r="C53" s="16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8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8"/>
    </row>
    <row r="54" spans="1:45" s="6" customFormat="1" ht="19.95" customHeight="1">
      <c r="A54" s="59" t="s">
        <v>94</v>
      </c>
      <c r="C54" s="27"/>
      <c r="D54" s="77">
        <f>D23</f>
        <v>7.5</v>
      </c>
      <c r="E54" s="77">
        <f t="shared" ref="E54:O54" si="66">E23</f>
        <v>0</v>
      </c>
      <c r="F54" s="77">
        <f t="shared" si="66"/>
        <v>0</v>
      </c>
      <c r="G54" s="77">
        <f t="shared" si="66"/>
        <v>0</v>
      </c>
      <c r="H54" s="77">
        <f t="shared" si="66"/>
        <v>0</v>
      </c>
      <c r="I54" s="77">
        <f t="shared" si="66"/>
        <v>0</v>
      </c>
      <c r="J54" s="77">
        <f t="shared" si="66"/>
        <v>0</v>
      </c>
      <c r="K54" s="77">
        <f t="shared" si="66"/>
        <v>0</v>
      </c>
      <c r="L54" s="77">
        <f t="shared" si="66"/>
        <v>0</v>
      </c>
      <c r="M54" s="77">
        <f t="shared" si="66"/>
        <v>0</v>
      </c>
      <c r="N54" s="77">
        <f t="shared" si="66"/>
        <v>0</v>
      </c>
      <c r="O54" s="77">
        <f t="shared" si="66"/>
        <v>0</v>
      </c>
      <c r="P54" s="7">
        <f>SUM(D54,E54,F54,G54,H54,I54,J54,K54,L54,M54,N54,O54)</f>
        <v>7.5</v>
      </c>
      <c r="R54" s="77">
        <f t="shared" ref="R54:AC54" si="67">R25</f>
        <v>0</v>
      </c>
      <c r="S54" s="77">
        <f t="shared" si="67"/>
        <v>0</v>
      </c>
      <c r="T54" s="77">
        <f t="shared" si="67"/>
        <v>0</v>
      </c>
      <c r="U54" s="77">
        <f t="shared" si="67"/>
        <v>0</v>
      </c>
      <c r="V54" s="77">
        <f t="shared" si="67"/>
        <v>0</v>
      </c>
      <c r="W54" s="77">
        <f t="shared" si="67"/>
        <v>0</v>
      </c>
      <c r="X54" s="77">
        <f t="shared" si="67"/>
        <v>0</v>
      </c>
      <c r="Y54" s="77">
        <f t="shared" si="67"/>
        <v>0</v>
      </c>
      <c r="Z54" s="77">
        <f t="shared" si="67"/>
        <v>0</v>
      </c>
      <c r="AA54" s="77">
        <f t="shared" si="67"/>
        <v>0</v>
      </c>
      <c r="AB54" s="77">
        <f t="shared" si="67"/>
        <v>0</v>
      </c>
      <c r="AC54" s="77">
        <f t="shared" si="67"/>
        <v>0</v>
      </c>
      <c r="AD54" s="7">
        <f>SUM(R54,S54,T54,U54,V54,W54,X54,Y54,Z54,AA54,AB54,AC54)</f>
        <v>0</v>
      </c>
      <c r="AF54" s="77">
        <f t="shared" ref="AF54:AQ54" si="68">AF25</f>
        <v>0</v>
      </c>
      <c r="AG54" s="77">
        <f t="shared" si="68"/>
        <v>0</v>
      </c>
      <c r="AH54" s="77">
        <f t="shared" si="68"/>
        <v>0</v>
      </c>
      <c r="AI54" s="77">
        <f t="shared" si="68"/>
        <v>0</v>
      </c>
      <c r="AJ54" s="77">
        <f t="shared" si="68"/>
        <v>0</v>
      </c>
      <c r="AK54" s="77">
        <f t="shared" si="68"/>
        <v>0</v>
      </c>
      <c r="AL54" s="77">
        <f t="shared" si="68"/>
        <v>0</v>
      </c>
      <c r="AM54" s="77">
        <f t="shared" si="68"/>
        <v>0</v>
      </c>
      <c r="AN54" s="77">
        <f t="shared" si="68"/>
        <v>0</v>
      </c>
      <c r="AO54" s="77">
        <f t="shared" si="68"/>
        <v>0</v>
      </c>
      <c r="AP54" s="77">
        <f t="shared" si="68"/>
        <v>0</v>
      </c>
      <c r="AQ54" s="77">
        <f t="shared" si="68"/>
        <v>0</v>
      </c>
      <c r="AR54" s="7">
        <f>SUM(AF54,AG54,AH54,AI54,AJ54,AK54,AL54,AM54,AN54,AO54,AP54,AQ54)</f>
        <v>0</v>
      </c>
    </row>
    <row r="55" spans="1:45" s="6" customFormat="1" ht="19.95" customHeight="1">
      <c r="A55" s="59" t="s">
        <v>95</v>
      </c>
      <c r="C55" s="76">
        <v>3</v>
      </c>
      <c r="D55" s="17">
        <f>$C$55</f>
        <v>3</v>
      </c>
      <c r="E55" s="17">
        <f t="shared" ref="E55:O55" si="69">$C$55</f>
        <v>3</v>
      </c>
      <c r="F55" s="17">
        <f t="shared" si="69"/>
        <v>3</v>
      </c>
      <c r="G55" s="17">
        <f t="shared" si="69"/>
        <v>3</v>
      </c>
      <c r="H55" s="17">
        <f t="shared" si="69"/>
        <v>3</v>
      </c>
      <c r="I55" s="17">
        <f t="shared" si="69"/>
        <v>3</v>
      </c>
      <c r="J55" s="17">
        <f t="shared" si="69"/>
        <v>3</v>
      </c>
      <c r="K55" s="17">
        <f t="shared" si="69"/>
        <v>3</v>
      </c>
      <c r="L55" s="17">
        <f t="shared" si="69"/>
        <v>3</v>
      </c>
      <c r="M55" s="17">
        <f t="shared" si="69"/>
        <v>3</v>
      </c>
      <c r="N55" s="17">
        <f t="shared" si="69"/>
        <v>3</v>
      </c>
      <c r="O55" s="17">
        <f t="shared" si="69"/>
        <v>3</v>
      </c>
      <c r="P55" s="8"/>
      <c r="R55" s="17">
        <f>$C$55</f>
        <v>3</v>
      </c>
      <c r="S55" s="17">
        <f t="shared" ref="S55:AC55" si="70">$C$55</f>
        <v>3</v>
      </c>
      <c r="T55" s="17">
        <f t="shared" si="70"/>
        <v>3</v>
      </c>
      <c r="U55" s="17">
        <f t="shared" si="70"/>
        <v>3</v>
      </c>
      <c r="V55" s="17">
        <f t="shared" si="70"/>
        <v>3</v>
      </c>
      <c r="W55" s="17">
        <f t="shared" si="70"/>
        <v>3</v>
      </c>
      <c r="X55" s="17">
        <f t="shared" si="70"/>
        <v>3</v>
      </c>
      <c r="Y55" s="17">
        <f t="shared" si="70"/>
        <v>3</v>
      </c>
      <c r="Z55" s="17">
        <f t="shared" si="70"/>
        <v>3</v>
      </c>
      <c r="AA55" s="17">
        <f t="shared" si="70"/>
        <v>3</v>
      </c>
      <c r="AB55" s="17">
        <f t="shared" si="70"/>
        <v>3</v>
      </c>
      <c r="AC55" s="17">
        <f t="shared" si="70"/>
        <v>3</v>
      </c>
      <c r="AD55" s="8"/>
      <c r="AF55" s="17">
        <f>$C$55</f>
        <v>3</v>
      </c>
      <c r="AG55" s="17">
        <f t="shared" ref="AG55:AQ55" si="71">$C$55</f>
        <v>3</v>
      </c>
      <c r="AH55" s="17">
        <f t="shared" si="71"/>
        <v>3</v>
      </c>
      <c r="AI55" s="17">
        <f t="shared" si="71"/>
        <v>3</v>
      </c>
      <c r="AJ55" s="17">
        <f t="shared" si="71"/>
        <v>3</v>
      </c>
      <c r="AK55" s="17">
        <f t="shared" si="71"/>
        <v>3</v>
      </c>
      <c r="AL55" s="17">
        <f t="shared" si="71"/>
        <v>3</v>
      </c>
      <c r="AM55" s="17">
        <f t="shared" si="71"/>
        <v>3</v>
      </c>
      <c r="AN55" s="17">
        <f t="shared" si="71"/>
        <v>3</v>
      </c>
      <c r="AO55" s="17">
        <f t="shared" si="71"/>
        <v>3</v>
      </c>
      <c r="AP55" s="17">
        <f t="shared" si="71"/>
        <v>3</v>
      </c>
      <c r="AQ55" s="17">
        <f t="shared" si="71"/>
        <v>3</v>
      </c>
      <c r="AR55" s="8"/>
    </row>
    <row r="56" spans="1:45" s="6" customFormat="1" ht="10.050000000000001" customHeight="1" thickBot="1">
      <c r="A56" s="59"/>
      <c r="C56" s="16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8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8"/>
    </row>
    <row r="57" spans="1:45" s="6" customFormat="1" ht="19.95" customHeight="1" thickBot="1">
      <c r="A57" s="60" t="s">
        <v>96</v>
      </c>
      <c r="B57" s="18"/>
      <c r="C57" s="18"/>
      <c r="D57" s="19">
        <f>D49*(D51+D52)+D54*D55</f>
        <v>412.5</v>
      </c>
      <c r="E57" s="19">
        <f t="shared" ref="E57:O57" si="72">E49*(E51+E52)+E54*E55</f>
        <v>0</v>
      </c>
      <c r="F57" s="19">
        <f t="shared" si="72"/>
        <v>0</v>
      </c>
      <c r="G57" s="19">
        <f t="shared" si="72"/>
        <v>0</v>
      </c>
      <c r="H57" s="19">
        <f t="shared" si="72"/>
        <v>0</v>
      </c>
      <c r="I57" s="19">
        <f t="shared" si="72"/>
        <v>0</v>
      </c>
      <c r="J57" s="19">
        <f t="shared" si="72"/>
        <v>0</v>
      </c>
      <c r="K57" s="19">
        <f t="shared" si="72"/>
        <v>0</v>
      </c>
      <c r="L57" s="19">
        <f t="shared" si="72"/>
        <v>0</v>
      </c>
      <c r="M57" s="19">
        <f t="shared" si="72"/>
        <v>0</v>
      </c>
      <c r="N57" s="19">
        <f t="shared" si="72"/>
        <v>0</v>
      </c>
      <c r="O57" s="19">
        <f t="shared" si="72"/>
        <v>0</v>
      </c>
      <c r="P57" s="20">
        <f>SUM(D57:O57)</f>
        <v>412.5</v>
      </c>
      <c r="Q57" s="40"/>
      <c r="R57" s="19">
        <f>R49*(R51+R52)+R54*R55</f>
        <v>0</v>
      </c>
      <c r="S57" s="19">
        <f t="shared" ref="S57:AC57" si="73">S49*(S51+S52)+S54*S55</f>
        <v>0</v>
      </c>
      <c r="T57" s="19">
        <f t="shared" si="73"/>
        <v>0</v>
      </c>
      <c r="U57" s="19">
        <f t="shared" si="73"/>
        <v>0</v>
      </c>
      <c r="V57" s="19">
        <f t="shared" si="73"/>
        <v>0</v>
      </c>
      <c r="W57" s="19">
        <f t="shared" si="73"/>
        <v>0</v>
      </c>
      <c r="X57" s="19">
        <f t="shared" si="73"/>
        <v>0</v>
      </c>
      <c r="Y57" s="19">
        <f t="shared" si="73"/>
        <v>0</v>
      </c>
      <c r="Z57" s="19">
        <f t="shared" si="73"/>
        <v>0</v>
      </c>
      <c r="AA57" s="19">
        <f t="shared" si="73"/>
        <v>0</v>
      </c>
      <c r="AB57" s="19">
        <f t="shared" si="73"/>
        <v>0</v>
      </c>
      <c r="AC57" s="19">
        <f t="shared" si="73"/>
        <v>0</v>
      </c>
      <c r="AD57" s="20">
        <f>SUM(R57:AC57)</f>
        <v>0</v>
      </c>
      <c r="AE57" s="40"/>
      <c r="AF57" s="19">
        <f>AF49*(AF51+AF52)+AF54*AF55</f>
        <v>0</v>
      </c>
      <c r="AG57" s="19">
        <f t="shared" ref="AG57:AQ57" si="74">AG49*(AG51+AG52)+AG54*AG55</f>
        <v>0</v>
      </c>
      <c r="AH57" s="19">
        <f t="shared" si="74"/>
        <v>0</v>
      </c>
      <c r="AI57" s="19">
        <f t="shared" si="74"/>
        <v>0</v>
      </c>
      <c r="AJ57" s="19">
        <f t="shared" si="74"/>
        <v>0</v>
      </c>
      <c r="AK57" s="19">
        <f t="shared" si="74"/>
        <v>0</v>
      </c>
      <c r="AL57" s="19">
        <f t="shared" si="74"/>
        <v>0</v>
      </c>
      <c r="AM57" s="19">
        <f t="shared" si="74"/>
        <v>0</v>
      </c>
      <c r="AN57" s="19">
        <f t="shared" si="74"/>
        <v>0</v>
      </c>
      <c r="AO57" s="19">
        <f t="shared" si="74"/>
        <v>0</v>
      </c>
      <c r="AP57" s="19">
        <f t="shared" si="74"/>
        <v>0</v>
      </c>
      <c r="AQ57" s="19">
        <f t="shared" si="74"/>
        <v>0</v>
      </c>
      <c r="AR57" s="20">
        <f>SUM(AF57:AQ57)</f>
        <v>0</v>
      </c>
    </row>
    <row r="58" spans="1:45" s="6" customFormat="1" ht="19.95" customHeight="1" thickBot="1">
      <c r="A58" s="62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</row>
    <row r="59" spans="1:45" s="6" customFormat="1" ht="19.95" customHeight="1" thickBot="1">
      <c r="A59" s="63" t="s">
        <v>32</v>
      </c>
      <c r="B59" s="22"/>
      <c r="C59" s="22"/>
      <c r="D59" s="23">
        <f>D46+D57</f>
        <v>587.5</v>
      </c>
      <c r="E59" s="23">
        <f t="shared" ref="E59:O59" si="75">E46+E57</f>
        <v>0</v>
      </c>
      <c r="F59" s="23">
        <f t="shared" si="75"/>
        <v>0</v>
      </c>
      <c r="G59" s="23">
        <f t="shared" si="75"/>
        <v>0</v>
      </c>
      <c r="H59" s="23">
        <f t="shared" si="75"/>
        <v>0</v>
      </c>
      <c r="I59" s="23">
        <f t="shared" si="75"/>
        <v>0</v>
      </c>
      <c r="J59" s="23">
        <f t="shared" si="75"/>
        <v>0</v>
      </c>
      <c r="K59" s="23">
        <f t="shared" si="75"/>
        <v>0</v>
      </c>
      <c r="L59" s="23">
        <f t="shared" si="75"/>
        <v>0</v>
      </c>
      <c r="M59" s="23">
        <f t="shared" si="75"/>
        <v>0</v>
      </c>
      <c r="N59" s="23">
        <f t="shared" si="75"/>
        <v>0</v>
      </c>
      <c r="O59" s="23">
        <f t="shared" si="75"/>
        <v>0</v>
      </c>
      <c r="P59" s="20">
        <f>SUM(D59:O59)</f>
        <v>587.5</v>
      </c>
      <c r="Q59" s="41"/>
      <c r="R59" s="23">
        <f>R46+R57</f>
        <v>0</v>
      </c>
      <c r="S59" s="23">
        <f t="shared" ref="S59:AC59" si="76">S46+S57</f>
        <v>0</v>
      </c>
      <c r="T59" s="23">
        <f t="shared" si="76"/>
        <v>0</v>
      </c>
      <c r="U59" s="23">
        <f t="shared" si="76"/>
        <v>0</v>
      </c>
      <c r="V59" s="23">
        <f t="shared" si="76"/>
        <v>0</v>
      </c>
      <c r="W59" s="23">
        <f t="shared" si="76"/>
        <v>0</v>
      </c>
      <c r="X59" s="23">
        <f t="shared" si="76"/>
        <v>0</v>
      </c>
      <c r="Y59" s="23">
        <f t="shared" si="76"/>
        <v>0</v>
      </c>
      <c r="Z59" s="23">
        <f t="shared" si="76"/>
        <v>0</v>
      </c>
      <c r="AA59" s="23">
        <f t="shared" si="76"/>
        <v>0</v>
      </c>
      <c r="AB59" s="23">
        <f t="shared" si="76"/>
        <v>0</v>
      </c>
      <c r="AC59" s="23">
        <f t="shared" si="76"/>
        <v>0</v>
      </c>
      <c r="AD59" s="20">
        <f>SUM(R59:AC59)</f>
        <v>0</v>
      </c>
      <c r="AE59" s="41"/>
      <c r="AF59" s="23">
        <f>AF46+AF57</f>
        <v>0</v>
      </c>
      <c r="AG59" s="23">
        <f t="shared" ref="AG59:AQ59" si="77">AG46+AG57</f>
        <v>0</v>
      </c>
      <c r="AH59" s="23">
        <f t="shared" si="77"/>
        <v>0</v>
      </c>
      <c r="AI59" s="23">
        <f t="shared" si="77"/>
        <v>0</v>
      </c>
      <c r="AJ59" s="23">
        <f t="shared" si="77"/>
        <v>0</v>
      </c>
      <c r="AK59" s="23">
        <f t="shared" si="77"/>
        <v>0</v>
      </c>
      <c r="AL59" s="23">
        <f t="shared" si="77"/>
        <v>0</v>
      </c>
      <c r="AM59" s="23">
        <f t="shared" si="77"/>
        <v>0</v>
      </c>
      <c r="AN59" s="23">
        <f t="shared" si="77"/>
        <v>0</v>
      </c>
      <c r="AO59" s="23">
        <f t="shared" si="77"/>
        <v>0</v>
      </c>
      <c r="AP59" s="23">
        <f t="shared" si="77"/>
        <v>0</v>
      </c>
      <c r="AQ59" s="23">
        <f t="shared" si="77"/>
        <v>0</v>
      </c>
      <c r="AR59" s="20">
        <f>SUM(AF59:AQ59)</f>
        <v>0</v>
      </c>
    </row>
    <row r="60" spans="1:45" s="6" customFormat="1" ht="10.050000000000001" customHeight="1" thickBot="1">
      <c r="A60" s="59"/>
      <c r="C60" s="16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5" s="6" customFormat="1" ht="19.95" customHeight="1" thickBot="1">
      <c r="A61" s="63" t="s">
        <v>33</v>
      </c>
      <c r="B61" s="22"/>
      <c r="C61" s="22"/>
      <c r="D61" s="23">
        <f t="shared" ref="D61:O61" si="78">D34-D59</f>
        <v>2956</v>
      </c>
      <c r="E61" s="23">
        <f t="shared" si="78"/>
        <v>0</v>
      </c>
      <c r="F61" s="23">
        <f t="shared" si="78"/>
        <v>0</v>
      </c>
      <c r="G61" s="23">
        <f t="shared" si="78"/>
        <v>0</v>
      </c>
      <c r="H61" s="23">
        <f t="shared" si="78"/>
        <v>0</v>
      </c>
      <c r="I61" s="23">
        <f t="shared" si="78"/>
        <v>0</v>
      </c>
      <c r="J61" s="23">
        <f t="shared" si="78"/>
        <v>0</v>
      </c>
      <c r="K61" s="23">
        <f t="shared" si="78"/>
        <v>0</v>
      </c>
      <c r="L61" s="23">
        <f t="shared" si="78"/>
        <v>0</v>
      </c>
      <c r="M61" s="23">
        <f t="shared" si="78"/>
        <v>0</v>
      </c>
      <c r="N61" s="23">
        <f t="shared" si="78"/>
        <v>0</v>
      </c>
      <c r="O61" s="23">
        <f t="shared" si="78"/>
        <v>0</v>
      </c>
      <c r="P61" s="20">
        <f>SUM(D61:O61)</f>
        <v>2956</v>
      </c>
      <c r="Q61" s="41"/>
      <c r="R61" s="23">
        <f t="shared" ref="R61:AC61" si="79">R34-R59</f>
        <v>0</v>
      </c>
      <c r="S61" s="23">
        <f t="shared" si="79"/>
        <v>0</v>
      </c>
      <c r="T61" s="23">
        <f t="shared" si="79"/>
        <v>0</v>
      </c>
      <c r="U61" s="23">
        <f t="shared" si="79"/>
        <v>0</v>
      </c>
      <c r="V61" s="23">
        <f t="shared" si="79"/>
        <v>0</v>
      </c>
      <c r="W61" s="23">
        <f t="shared" si="79"/>
        <v>0</v>
      </c>
      <c r="X61" s="23">
        <f t="shared" si="79"/>
        <v>0</v>
      </c>
      <c r="Y61" s="23">
        <f t="shared" si="79"/>
        <v>0</v>
      </c>
      <c r="Z61" s="23">
        <f t="shared" si="79"/>
        <v>0</v>
      </c>
      <c r="AA61" s="23">
        <f t="shared" si="79"/>
        <v>0</v>
      </c>
      <c r="AB61" s="23">
        <f t="shared" si="79"/>
        <v>0</v>
      </c>
      <c r="AC61" s="23">
        <f t="shared" si="79"/>
        <v>0</v>
      </c>
      <c r="AD61" s="20">
        <f>SUM(R61:AC61)</f>
        <v>0</v>
      </c>
      <c r="AE61" s="41"/>
      <c r="AF61" s="23">
        <f t="shared" ref="AF61:AQ61" si="80">AF34-AF59</f>
        <v>0</v>
      </c>
      <c r="AG61" s="23">
        <f t="shared" si="80"/>
        <v>0</v>
      </c>
      <c r="AH61" s="23">
        <f t="shared" si="80"/>
        <v>0</v>
      </c>
      <c r="AI61" s="23">
        <f t="shared" si="80"/>
        <v>0</v>
      </c>
      <c r="AJ61" s="23">
        <f t="shared" si="80"/>
        <v>0</v>
      </c>
      <c r="AK61" s="23">
        <f t="shared" si="80"/>
        <v>0</v>
      </c>
      <c r="AL61" s="23">
        <f t="shared" si="80"/>
        <v>0</v>
      </c>
      <c r="AM61" s="23">
        <f t="shared" si="80"/>
        <v>0</v>
      </c>
      <c r="AN61" s="23">
        <f t="shared" si="80"/>
        <v>0</v>
      </c>
      <c r="AO61" s="23">
        <f t="shared" si="80"/>
        <v>0</v>
      </c>
      <c r="AP61" s="23">
        <f t="shared" si="80"/>
        <v>0</v>
      </c>
      <c r="AQ61" s="23">
        <f t="shared" si="80"/>
        <v>0</v>
      </c>
      <c r="AR61" s="20">
        <f>SUM(AF61:AQ61)</f>
        <v>0</v>
      </c>
    </row>
    <row r="62" spans="1:45" s="29" customFormat="1" ht="19.95" customHeight="1">
      <c r="A62" s="64" t="s">
        <v>61</v>
      </c>
      <c r="D62" s="35">
        <f t="shared" ref="D62:P62" si="81">(D34-D59)/D34</f>
        <v>0.83420347114434878</v>
      </c>
      <c r="E62" s="35" t="e">
        <f t="shared" si="81"/>
        <v>#DIV/0!</v>
      </c>
      <c r="F62" s="35" t="e">
        <f t="shared" si="81"/>
        <v>#DIV/0!</v>
      </c>
      <c r="G62" s="35" t="e">
        <f t="shared" si="81"/>
        <v>#DIV/0!</v>
      </c>
      <c r="H62" s="35" t="e">
        <f t="shared" si="81"/>
        <v>#DIV/0!</v>
      </c>
      <c r="I62" s="35" t="e">
        <f t="shared" si="81"/>
        <v>#DIV/0!</v>
      </c>
      <c r="J62" s="35" t="e">
        <f t="shared" si="81"/>
        <v>#DIV/0!</v>
      </c>
      <c r="K62" s="35" t="e">
        <f t="shared" si="81"/>
        <v>#DIV/0!</v>
      </c>
      <c r="L62" s="35" t="e">
        <f t="shared" si="81"/>
        <v>#DIV/0!</v>
      </c>
      <c r="M62" s="35" t="e">
        <f t="shared" si="81"/>
        <v>#DIV/0!</v>
      </c>
      <c r="N62" s="35" t="e">
        <f t="shared" si="81"/>
        <v>#DIV/0!</v>
      </c>
      <c r="O62" s="35" t="e">
        <f t="shared" si="81"/>
        <v>#DIV/0!</v>
      </c>
      <c r="P62" s="35">
        <f t="shared" si="81"/>
        <v>0.83420347114434878</v>
      </c>
      <c r="Q62" s="36"/>
      <c r="R62" s="35" t="e">
        <f t="shared" ref="R62:AD62" si="82">(R34-R59)/R34</f>
        <v>#DIV/0!</v>
      </c>
      <c r="S62" s="35" t="e">
        <f t="shared" si="82"/>
        <v>#DIV/0!</v>
      </c>
      <c r="T62" s="35" t="e">
        <f t="shared" si="82"/>
        <v>#DIV/0!</v>
      </c>
      <c r="U62" s="35" t="e">
        <f t="shared" si="82"/>
        <v>#DIV/0!</v>
      </c>
      <c r="V62" s="35" t="e">
        <f t="shared" si="82"/>
        <v>#DIV/0!</v>
      </c>
      <c r="W62" s="35" t="e">
        <f t="shared" si="82"/>
        <v>#DIV/0!</v>
      </c>
      <c r="X62" s="35" t="e">
        <f t="shared" si="82"/>
        <v>#DIV/0!</v>
      </c>
      <c r="Y62" s="35" t="e">
        <f t="shared" si="82"/>
        <v>#DIV/0!</v>
      </c>
      <c r="Z62" s="35" t="e">
        <f t="shared" si="82"/>
        <v>#DIV/0!</v>
      </c>
      <c r="AA62" s="35" t="e">
        <f t="shared" si="82"/>
        <v>#DIV/0!</v>
      </c>
      <c r="AB62" s="35" t="e">
        <f t="shared" si="82"/>
        <v>#DIV/0!</v>
      </c>
      <c r="AC62" s="35" t="e">
        <f t="shared" si="82"/>
        <v>#DIV/0!</v>
      </c>
      <c r="AD62" s="35" t="e">
        <f t="shared" si="82"/>
        <v>#DIV/0!</v>
      </c>
      <c r="AE62" s="36"/>
      <c r="AF62" s="35" t="e">
        <f t="shared" ref="AF62:AR62" si="83">(AF34-AF59)/AF34</f>
        <v>#DIV/0!</v>
      </c>
      <c r="AG62" s="35" t="e">
        <f t="shared" si="83"/>
        <v>#DIV/0!</v>
      </c>
      <c r="AH62" s="35" t="e">
        <f t="shared" si="83"/>
        <v>#DIV/0!</v>
      </c>
      <c r="AI62" s="35" t="e">
        <f t="shared" si="83"/>
        <v>#DIV/0!</v>
      </c>
      <c r="AJ62" s="35" t="e">
        <f t="shared" si="83"/>
        <v>#DIV/0!</v>
      </c>
      <c r="AK62" s="35" t="e">
        <f t="shared" si="83"/>
        <v>#DIV/0!</v>
      </c>
      <c r="AL62" s="35" t="e">
        <f t="shared" si="83"/>
        <v>#DIV/0!</v>
      </c>
      <c r="AM62" s="35" t="e">
        <f t="shared" si="83"/>
        <v>#DIV/0!</v>
      </c>
      <c r="AN62" s="35" t="e">
        <f t="shared" si="83"/>
        <v>#DIV/0!</v>
      </c>
      <c r="AO62" s="35" t="e">
        <f t="shared" si="83"/>
        <v>#DIV/0!</v>
      </c>
      <c r="AP62" s="35" t="e">
        <f t="shared" si="83"/>
        <v>#DIV/0!</v>
      </c>
      <c r="AQ62" s="35" t="e">
        <f t="shared" si="83"/>
        <v>#DIV/0!</v>
      </c>
      <c r="AR62" s="35" t="e">
        <f t="shared" si="83"/>
        <v>#DIV/0!</v>
      </c>
      <c r="AS62" s="30"/>
    </row>
    <row r="63" spans="1:45" s="9" customFormat="1" ht="19.95" customHeight="1">
      <c r="A63" s="6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5" s="9" customFormat="1" ht="19.95" customHeight="1">
      <c r="A64" s="57" t="s">
        <v>34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4" s="9" customFormat="1" ht="19.95" customHeight="1">
      <c r="A65" s="6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4" s="9" customFormat="1" ht="19.95" customHeight="1">
      <c r="A66" s="66" t="s">
        <v>35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4" s="9" customFormat="1" ht="19.95" customHeight="1">
      <c r="A67" s="67" t="s">
        <v>40</v>
      </c>
      <c r="C67" s="82">
        <v>5000</v>
      </c>
      <c r="D67" s="21">
        <f>$C$67</f>
        <v>5000</v>
      </c>
      <c r="E67" s="21">
        <f t="shared" ref="E67:K67" si="84">$C$67</f>
        <v>5000</v>
      </c>
      <c r="F67" s="21">
        <f t="shared" si="84"/>
        <v>5000</v>
      </c>
      <c r="G67" s="21">
        <f t="shared" si="84"/>
        <v>5000</v>
      </c>
      <c r="H67" s="21">
        <f t="shared" si="84"/>
        <v>5000</v>
      </c>
      <c r="I67" s="21">
        <f t="shared" si="84"/>
        <v>5000</v>
      </c>
      <c r="J67" s="21">
        <f t="shared" si="84"/>
        <v>5000</v>
      </c>
      <c r="K67" s="21">
        <f t="shared" si="84"/>
        <v>5000</v>
      </c>
      <c r="L67" s="21">
        <f>$C$67</f>
        <v>5000</v>
      </c>
      <c r="M67" s="21">
        <f t="shared" ref="M67:O67" si="85">$C$67</f>
        <v>5000</v>
      </c>
      <c r="N67" s="21">
        <f t="shared" si="85"/>
        <v>5000</v>
      </c>
      <c r="O67" s="21">
        <f t="shared" si="85"/>
        <v>5000</v>
      </c>
      <c r="P67" s="7">
        <f>SUM(D67,E67,F67,G67,H67,I67,J67,K67,L67,M67,N67,O67)</f>
        <v>60000</v>
      </c>
      <c r="Q67" s="4"/>
      <c r="R67" s="21">
        <f>$C$67</f>
        <v>5000</v>
      </c>
      <c r="S67" s="21">
        <f t="shared" ref="S67:AC67" si="86">$C$67</f>
        <v>5000</v>
      </c>
      <c r="T67" s="21">
        <f t="shared" si="86"/>
        <v>5000</v>
      </c>
      <c r="U67" s="21">
        <f t="shared" si="86"/>
        <v>5000</v>
      </c>
      <c r="V67" s="21">
        <f t="shared" si="86"/>
        <v>5000</v>
      </c>
      <c r="W67" s="21">
        <f t="shared" si="86"/>
        <v>5000</v>
      </c>
      <c r="X67" s="21">
        <f t="shared" si="86"/>
        <v>5000</v>
      </c>
      <c r="Y67" s="21">
        <f t="shared" si="86"/>
        <v>5000</v>
      </c>
      <c r="Z67" s="21">
        <f t="shared" si="86"/>
        <v>5000</v>
      </c>
      <c r="AA67" s="21">
        <f t="shared" si="86"/>
        <v>5000</v>
      </c>
      <c r="AB67" s="21">
        <f t="shared" si="86"/>
        <v>5000</v>
      </c>
      <c r="AC67" s="21">
        <f t="shared" si="86"/>
        <v>5000</v>
      </c>
      <c r="AD67" s="7">
        <f>SUM(R67,S67,T67,U67,V67,W67,X67,Y67,Z67,AA67,AB67,AC67)</f>
        <v>60000</v>
      </c>
      <c r="AE67" s="4"/>
      <c r="AF67" s="21">
        <f>$C$67</f>
        <v>5000</v>
      </c>
      <c r="AG67" s="21">
        <f t="shared" ref="AG67:AQ67" si="87">$C$67</f>
        <v>5000</v>
      </c>
      <c r="AH67" s="21">
        <f t="shared" si="87"/>
        <v>5000</v>
      </c>
      <c r="AI67" s="21">
        <f t="shared" si="87"/>
        <v>5000</v>
      </c>
      <c r="AJ67" s="21">
        <f t="shared" si="87"/>
        <v>5000</v>
      </c>
      <c r="AK67" s="21">
        <f t="shared" si="87"/>
        <v>5000</v>
      </c>
      <c r="AL67" s="21">
        <f t="shared" si="87"/>
        <v>5000</v>
      </c>
      <c r="AM67" s="21">
        <f t="shared" si="87"/>
        <v>5000</v>
      </c>
      <c r="AN67" s="21">
        <f t="shared" si="87"/>
        <v>5000</v>
      </c>
      <c r="AO67" s="21">
        <f t="shared" si="87"/>
        <v>5000</v>
      </c>
      <c r="AP67" s="21">
        <f t="shared" si="87"/>
        <v>5000</v>
      </c>
      <c r="AQ67" s="21">
        <f t="shared" si="87"/>
        <v>5000</v>
      </c>
      <c r="AR67" s="7">
        <f>SUM(AF67,AG67,AH67,AI67,AJ67,AK67,AL67,AM67,AN67,AO67,AP67,AQ67)</f>
        <v>60000</v>
      </c>
    </row>
    <row r="68" spans="1:44" s="4" customFormat="1" ht="19.95" customHeight="1">
      <c r="A68" s="78" t="s">
        <v>111</v>
      </c>
      <c r="C68" s="84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">
        <f>SUM(D68,E68,F68,G68,H68,I68,J68,K68,L68,M68,N68,O68)</f>
        <v>0</v>
      </c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">
        <f>SUM(R68,S68,T68,U68,V68,W68,X68,Y68,Z68,AA68,AB68,AC68)</f>
        <v>0</v>
      </c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">
        <f>SUM(AF68,AG68,AH68,AI68,AJ68,AK68,AL68,AM68,AN68,AO68,AP68,AQ68)</f>
        <v>0</v>
      </c>
    </row>
    <row r="69" spans="1:44" s="4" customFormat="1" ht="19.95" customHeight="1">
      <c r="A69" s="78" t="s">
        <v>38</v>
      </c>
      <c r="C69" s="83">
        <v>300</v>
      </c>
      <c r="D69" s="21">
        <f>$C$69</f>
        <v>300</v>
      </c>
      <c r="E69" s="21">
        <f t="shared" ref="E69:O69" si="88">$C$69</f>
        <v>300</v>
      </c>
      <c r="F69" s="21">
        <f t="shared" si="88"/>
        <v>300</v>
      </c>
      <c r="G69" s="21">
        <f t="shared" si="88"/>
        <v>300</v>
      </c>
      <c r="H69" s="21">
        <f t="shared" si="88"/>
        <v>300</v>
      </c>
      <c r="I69" s="21">
        <f t="shared" si="88"/>
        <v>300</v>
      </c>
      <c r="J69" s="21">
        <f t="shared" si="88"/>
        <v>300</v>
      </c>
      <c r="K69" s="21">
        <f t="shared" si="88"/>
        <v>300</v>
      </c>
      <c r="L69" s="21">
        <f t="shared" si="88"/>
        <v>300</v>
      </c>
      <c r="M69" s="21">
        <f t="shared" si="88"/>
        <v>300</v>
      </c>
      <c r="N69" s="21">
        <f t="shared" si="88"/>
        <v>300</v>
      </c>
      <c r="O69" s="21">
        <f t="shared" si="88"/>
        <v>300</v>
      </c>
      <c r="P69" s="7">
        <f>SUM(D69,E69,F69,G69,H69,I69,J69,K69,L69,M69,N69,O69)</f>
        <v>3600</v>
      </c>
      <c r="R69" s="21">
        <f>$C$69</f>
        <v>300</v>
      </c>
      <c r="S69" s="21">
        <f t="shared" ref="S69:AC69" si="89">$C$69</f>
        <v>300</v>
      </c>
      <c r="T69" s="21">
        <f t="shared" si="89"/>
        <v>300</v>
      </c>
      <c r="U69" s="21">
        <f t="shared" si="89"/>
        <v>300</v>
      </c>
      <c r="V69" s="21">
        <f t="shared" si="89"/>
        <v>300</v>
      </c>
      <c r="W69" s="21">
        <f t="shared" si="89"/>
        <v>300</v>
      </c>
      <c r="X69" s="21">
        <f t="shared" si="89"/>
        <v>300</v>
      </c>
      <c r="Y69" s="21">
        <f t="shared" si="89"/>
        <v>300</v>
      </c>
      <c r="Z69" s="21">
        <f t="shared" si="89"/>
        <v>300</v>
      </c>
      <c r="AA69" s="21">
        <f t="shared" si="89"/>
        <v>300</v>
      </c>
      <c r="AB69" s="21">
        <f t="shared" si="89"/>
        <v>300</v>
      </c>
      <c r="AC69" s="21">
        <f t="shared" si="89"/>
        <v>300</v>
      </c>
      <c r="AD69" s="7">
        <f>SUM(R69,S69,T69,U69,V69,W69,X69,Y69,Z69,AA69,AB69,AC69)</f>
        <v>3600</v>
      </c>
      <c r="AF69" s="21">
        <f>$C$69</f>
        <v>300</v>
      </c>
      <c r="AG69" s="21">
        <f t="shared" ref="AG69:AQ69" si="90">$C$69</f>
        <v>300</v>
      </c>
      <c r="AH69" s="21">
        <f t="shared" si="90"/>
        <v>300</v>
      </c>
      <c r="AI69" s="21">
        <f t="shared" si="90"/>
        <v>300</v>
      </c>
      <c r="AJ69" s="21">
        <f t="shared" si="90"/>
        <v>300</v>
      </c>
      <c r="AK69" s="21">
        <f t="shared" si="90"/>
        <v>300</v>
      </c>
      <c r="AL69" s="21">
        <f t="shared" si="90"/>
        <v>300</v>
      </c>
      <c r="AM69" s="21">
        <f t="shared" si="90"/>
        <v>300</v>
      </c>
      <c r="AN69" s="21">
        <f t="shared" si="90"/>
        <v>300</v>
      </c>
      <c r="AO69" s="21">
        <f t="shared" si="90"/>
        <v>300</v>
      </c>
      <c r="AP69" s="21">
        <f t="shared" si="90"/>
        <v>300</v>
      </c>
      <c r="AQ69" s="21">
        <f t="shared" si="90"/>
        <v>300</v>
      </c>
      <c r="AR69" s="7">
        <f>SUM(AF69,AG69,AH69,AI69,AJ69,AK69,AL69,AM69,AN69,AO69,AP69,AQ69)</f>
        <v>3600</v>
      </c>
    </row>
    <row r="70" spans="1:44" s="4" customFormat="1" ht="19.95" customHeight="1">
      <c r="A70" s="67" t="s">
        <v>39</v>
      </c>
      <c r="C70" s="27">
        <v>1.2999999999999999E-2</v>
      </c>
      <c r="D70" s="21">
        <f>$C$70*D67</f>
        <v>65</v>
      </c>
      <c r="E70" s="21">
        <f>$C$70*E67</f>
        <v>65</v>
      </c>
      <c r="F70" s="21">
        <f>$C$70*F67</f>
        <v>65</v>
      </c>
      <c r="G70" s="21">
        <f>$C$70*G67</f>
        <v>65</v>
      </c>
      <c r="H70" s="21">
        <f>$C$70*H67</f>
        <v>65</v>
      </c>
      <c r="I70" s="21">
        <f>$C$70*I67</f>
        <v>65</v>
      </c>
      <c r="J70" s="21">
        <f>$C$70*J67</f>
        <v>65</v>
      </c>
      <c r="K70" s="21">
        <f>$C$70*K67</f>
        <v>65</v>
      </c>
      <c r="L70" s="21">
        <f>$C$70*L67</f>
        <v>65</v>
      </c>
      <c r="M70" s="21">
        <f>$C$70*M67</f>
        <v>65</v>
      </c>
      <c r="N70" s="21">
        <f>$C$70*N67</f>
        <v>65</v>
      </c>
      <c r="O70" s="21">
        <f>$C$70*O67</f>
        <v>65</v>
      </c>
      <c r="P70" s="7">
        <f>SUM(D70,E70,F70,G70,H70,I70,J70,K70,L70,M70,N70,O70)</f>
        <v>780</v>
      </c>
      <c r="R70" s="21">
        <f>$C$70*R67</f>
        <v>65</v>
      </c>
      <c r="S70" s="21">
        <f>$C$70*S67</f>
        <v>65</v>
      </c>
      <c r="T70" s="21">
        <f>$C$70*T67</f>
        <v>65</v>
      </c>
      <c r="U70" s="21">
        <f>$C$70*U67</f>
        <v>65</v>
      </c>
      <c r="V70" s="21">
        <f>$C$70*V67</f>
        <v>65</v>
      </c>
      <c r="W70" s="21">
        <f>$C$70*W67</f>
        <v>65</v>
      </c>
      <c r="X70" s="21">
        <f>$C$70*X67</f>
        <v>65</v>
      </c>
      <c r="Y70" s="21">
        <f>$C$70*Y67</f>
        <v>65</v>
      </c>
      <c r="Z70" s="21">
        <f>$C$70*Z67</f>
        <v>65</v>
      </c>
      <c r="AA70" s="21">
        <f>$C$70*AA67</f>
        <v>65</v>
      </c>
      <c r="AB70" s="21">
        <f>$C$70*AB67</f>
        <v>65</v>
      </c>
      <c r="AC70" s="21">
        <f>$C$70*AC67</f>
        <v>65</v>
      </c>
      <c r="AD70" s="7">
        <f>SUM(R70,S70,T70,U70,V70,W70,X70,Y70,Z70,AA70,AB70,AC70)</f>
        <v>780</v>
      </c>
      <c r="AF70" s="21">
        <f>$C$70*AF67</f>
        <v>65</v>
      </c>
      <c r="AG70" s="21">
        <f>$C$70*AG67</f>
        <v>65</v>
      </c>
      <c r="AH70" s="21">
        <f>$C$70*AH67</f>
        <v>65</v>
      </c>
      <c r="AI70" s="21">
        <f>$C$70*AI67</f>
        <v>65</v>
      </c>
      <c r="AJ70" s="21">
        <f>$C$70*AJ67</f>
        <v>65</v>
      </c>
      <c r="AK70" s="21">
        <f>$C$70*AK67</f>
        <v>65</v>
      </c>
      <c r="AL70" s="21">
        <f>$C$70*AL67</f>
        <v>65</v>
      </c>
      <c r="AM70" s="21">
        <f>$C$70*AM67</f>
        <v>65</v>
      </c>
      <c r="AN70" s="21">
        <f>$C$70*AN67</f>
        <v>65</v>
      </c>
      <c r="AO70" s="21">
        <f>$C$70*AO67</f>
        <v>65</v>
      </c>
      <c r="AP70" s="21">
        <f>$C$70*AP67</f>
        <v>65</v>
      </c>
      <c r="AQ70" s="21">
        <f>$C$70*AQ67</f>
        <v>65</v>
      </c>
      <c r="AR70" s="7">
        <f>SUM(AF70,AG70,AH70,AI70,AJ70,AK70,AL70,AM70,AN70,AO70,AP70,AQ70)</f>
        <v>780</v>
      </c>
    </row>
    <row r="71" spans="1:44" s="4" customFormat="1" ht="19.95" customHeight="1">
      <c r="A71" s="62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</row>
    <row r="72" spans="1:44" s="9" customFormat="1" ht="19.95" customHeight="1">
      <c r="A72" s="67" t="s">
        <v>41</v>
      </c>
      <c r="C72" s="82">
        <v>5000</v>
      </c>
      <c r="D72" s="21">
        <f t="shared" ref="D72:K72" si="91">$C$72</f>
        <v>5000</v>
      </c>
      <c r="E72" s="21">
        <f t="shared" si="91"/>
        <v>5000</v>
      </c>
      <c r="F72" s="21">
        <f t="shared" si="91"/>
        <v>5000</v>
      </c>
      <c r="G72" s="21">
        <f t="shared" si="91"/>
        <v>5000</v>
      </c>
      <c r="H72" s="21">
        <f t="shared" si="91"/>
        <v>5000</v>
      </c>
      <c r="I72" s="21">
        <f t="shared" si="91"/>
        <v>5000</v>
      </c>
      <c r="J72" s="21">
        <f t="shared" si="91"/>
        <v>5000</v>
      </c>
      <c r="K72" s="21">
        <f t="shared" si="91"/>
        <v>5000</v>
      </c>
      <c r="L72" s="21">
        <f>$C$72</f>
        <v>5000</v>
      </c>
      <c r="M72" s="21">
        <f t="shared" ref="M72:O72" si="92">$C$72</f>
        <v>5000</v>
      </c>
      <c r="N72" s="21">
        <f t="shared" si="92"/>
        <v>5000</v>
      </c>
      <c r="O72" s="21">
        <f t="shared" si="92"/>
        <v>5000</v>
      </c>
      <c r="P72" s="7">
        <f>SUM(D72,E72,F72,G72,H72,I72,J72,K72,L72,M72,N72,O72)</f>
        <v>60000</v>
      </c>
      <c r="Q72" s="4"/>
      <c r="R72" s="21">
        <f>$C$72</f>
        <v>5000</v>
      </c>
      <c r="S72" s="21">
        <f t="shared" ref="S72:AC72" si="93">$C$72</f>
        <v>5000</v>
      </c>
      <c r="T72" s="21">
        <f t="shared" si="93"/>
        <v>5000</v>
      </c>
      <c r="U72" s="21">
        <f t="shared" si="93"/>
        <v>5000</v>
      </c>
      <c r="V72" s="21">
        <f t="shared" si="93"/>
        <v>5000</v>
      </c>
      <c r="W72" s="21">
        <f t="shared" si="93"/>
        <v>5000</v>
      </c>
      <c r="X72" s="21">
        <f t="shared" si="93"/>
        <v>5000</v>
      </c>
      <c r="Y72" s="21">
        <f t="shared" si="93"/>
        <v>5000</v>
      </c>
      <c r="Z72" s="21">
        <f t="shared" si="93"/>
        <v>5000</v>
      </c>
      <c r="AA72" s="21">
        <f t="shared" si="93"/>
        <v>5000</v>
      </c>
      <c r="AB72" s="21">
        <f t="shared" si="93"/>
        <v>5000</v>
      </c>
      <c r="AC72" s="21">
        <f t="shared" si="93"/>
        <v>5000</v>
      </c>
      <c r="AD72" s="7">
        <f>SUM(R72,S72,T72,U72,V72,W72,X72,Y72,Z72,AA72,AB72,AC72)</f>
        <v>60000</v>
      </c>
      <c r="AE72" s="4"/>
      <c r="AF72" s="21">
        <f>$C$72</f>
        <v>5000</v>
      </c>
      <c r="AG72" s="21">
        <f t="shared" ref="AG72:AQ72" si="94">$C$72</f>
        <v>5000</v>
      </c>
      <c r="AH72" s="21">
        <f t="shared" si="94"/>
        <v>5000</v>
      </c>
      <c r="AI72" s="21">
        <f t="shared" si="94"/>
        <v>5000</v>
      </c>
      <c r="AJ72" s="21">
        <f t="shared" si="94"/>
        <v>5000</v>
      </c>
      <c r="AK72" s="21">
        <f t="shared" si="94"/>
        <v>5000</v>
      </c>
      <c r="AL72" s="21">
        <f t="shared" si="94"/>
        <v>5000</v>
      </c>
      <c r="AM72" s="21">
        <f t="shared" si="94"/>
        <v>5000</v>
      </c>
      <c r="AN72" s="21">
        <f t="shared" si="94"/>
        <v>5000</v>
      </c>
      <c r="AO72" s="21">
        <f t="shared" si="94"/>
        <v>5000</v>
      </c>
      <c r="AP72" s="21">
        <f t="shared" si="94"/>
        <v>5000</v>
      </c>
      <c r="AQ72" s="21">
        <f t="shared" si="94"/>
        <v>5000</v>
      </c>
      <c r="AR72" s="7">
        <f>SUM(AF72,AG72,AH72,AI72,AJ72,AK72,AL72,AM72,AN72,AO72,AP72,AQ72)</f>
        <v>60000</v>
      </c>
    </row>
    <row r="73" spans="1:44" s="4" customFormat="1" ht="19.95" customHeight="1">
      <c r="A73" s="67" t="s">
        <v>36</v>
      </c>
      <c r="C73" s="27">
        <v>6.4000000000000001E-2</v>
      </c>
      <c r="D73" s="21">
        <f>$C$73*D72</f>
        <v>320</v>
      </c>
      <c r="E73" s="21">
        <f t="shared" ref="E73:O73" si="95">$C$73*E72</f>
        <v>320</v>
      </c>
      <c r="F73" s="21">
        <f t="shared" si="95"/>
        <v>320</v>
      </c>
      <c r="G73" s="21">
        <f t="shared" si="95"/>
        <v>320</v>
      </c>
      <c r="H73" s="21">
        <f t="shared" si="95"/>
        <v>320</v>
      </c>
      <c r="I73" s="21">
        <f t="shared" si="95"/>
        <v>320</v>
      </c>
      <c r="J73" s="21">
        <f t="shared" si="95"/>
        <v>320</v>
      </c>
      <c r="K73" s="21">
        <f t="shared" si="95"/>
        <v>320</v>
      </c>
      <c r="L73" s="21">
        <f t="shared" si="95"/>
        <v>320</v>
      </c>
      <c r="M73" s="21">
        <f t="shared" si="95"/>
        <v>320</v>
      </c>
      <c r="N73" s="21">
        <f t="shared" si="95"/>
        <v>320</v>
      </c>
      <c r="O73" s="21">
        <f t="shared" si="95"/>
        <v>320</v>
      </c>
      <c r="P73" s="7">
        <f>SUM(D73,E73,F73,G73,H73,I73,J73,K73,L73,M73,N73,O73)</f>
        <v>3840</v>
      </c>
      <c r="R73" s="21">
        <f>$C$73*R72</f>
        <v>320</v>
      </c>
      <c r="S73" s="21">
        <f t="shared" ref="S73" si="96">$C$73*S72</f>
        <v>320</v>
      </c>
      <c r="T73" s="21">
        <f t="shared" ref="T73" si="97">$C$73*T72</f>
        <v>320</v>
      </c>
      <c r="U73" s="21">
        <f t="shared" ref="U73" si="98">$C$73*U72</f>
        <v>320</v>
      </c>
      <c r="V73" s="21">
        <f t="shared" ref="V73" si="99">$C$73*V72</f>
        <v>320</v>
      </c>
      <c r="W73" s="21">
        <f t="shared" ref="W73" si="100">$C$73*W72</f>
        <v>320</v>
      </c>
      <c r="X73" s="21">
        <f t="shared" ref="X73" si="101">$C$73*X72</f>
        <v>320</v>
      </c>
      <c r="Y73" s="21">
        <f t="shared" ref="Y73" si="102">$C$73*Y72</f>
        <v>320</v>
      </c>
      <c r="Z73" s="21">
        <f t="shared" ref="Z73" si="103">$C$73*Z72</f>
        <v>320</v>
      </c>
      <c r="AA73" s="21">
        <f t="shared" ref="AA73" si="104">$C$73*AA72</f>
        <v>320</v>
      </c>
      <c r="AB73" s="21">
        <f t="shared" ref="AB73" si="105">$C$73*AB72</f>
        <v>320</v>
      </c>
      <c r="AC73" s="21">
        <f t="shared" ref="AC73" si="106">$C$73*AC72</f>
        <v>320</v>
      </c>
      <c r="AD73" s="7">
        <f>SUM(R73,S73,T73,U73,V73,W73,X73,Y73,Z73,AA73,AB73,AC73)</f>
        <v>3840</v>
      </c>
      <c r="AF73" s="21">
        <f>$C$73*AF72</f>
        <v>320</v>
      </c>
      <c r="AG73" s="21">
        <f t="shared" ref="AG73" si="107">$C$73*AG72</f>
        <v>320</v>
      </c>
      <c r="AH73" s="21">
        <f t="shared" ref="AH73" si="108">$C$73*AH72</f>
        <v>320</v>
      </c>
      <c r="AI73" s="21">
        <f t="shared" ref="AI73" si="109">$C$73*AI72</f>
        <v>320</v>
      </c>
      <c r="AJ73" s="21">
        <f t="shared" ref="AJ73" si="110">$C$73*AJ72</f>
        <v>320</v>
      </c>
      <c r="AK73" s="21">
        <f t="shared" ref="AK73" si="111">$C$73*AK72</f>
        <v>320</v>
      </c>
      <c r="AL73" s="21">
        <f t="shared" ref="AL73" si="112">$C$73*AL72</f>
        <v>320</v>
      </c>
      <c r="AM73" s="21">
        <f t="shared" ref="AM73" si="113">$C$73*AM72</f>
        <v>320</v>
      </c>
      <c r="AN73" s="21">
        <f t="shared" ref="AN73" si="114">$C$73*AN72</f>
        <v>320</v>
      </c>
      <c r="AO73" s="21">
        <f t="shared" ref="AO73" si="115">$C$73*AO72</f>
        <v>320</v>
      </c>
      <c r="AP73" s="21">
        <f t="shared" ref="AP73" si="116">$C$73*AP72</f>
        <v>320</v>
      </c>
      <c r="AQ73" s="21">
        <f t="shared" ref="AQ73" si="117">$C$73*AQ72</f>
        <v>320</v>
      </c>
      <c r="AR73" s="7">
        <f>SUM(AF73,AG73,AH73,AI73,AJ73,AK73,AL73,AM73,AN73,AO73,AP73,AQ73)</f>
        <v>3840</v>
      </c>
    </row>
    <row r="74" spans="1:44" s="4" customFormat="1" ht="19.95" customHeight="1">
      <c r="A74" s="67" t="s">
        <v>37</v>
      </c>
      <c r="C74" s="80">
        <f>2.48%+0.04%+0.04%</f>
        <v>2.5600000000000001E-2</v>
      </c>
      <c r="D74" s="21">
        <f>$C$74*D72</f>
        <v>128</v>
      </c>
      <c r="E74" s="21">
        <f t="shared" ref="E74:O74" si="118">$C$74*E72</f>
        <v>128</v>
      </c>
      <c r="F74" s="21">
        <f t="shared" si="118"/>
        <v>128</v>
      </c>
      <c r="G74" s="21">
        <f t="shared" si="118"/>
        <v>128</v>
      </c>
      <c r="H74" s="21">
        <f t="shared" si="118"/>
        <v>128</v>
      </c>
      <c r="I74" s="21">
        <f t="shared" si="118"/>
        <v>128</v>
      </c>
      <c r="J74" s="21">
        <f t="shared" si="118"/>
        <v>128</v>
      </c>
      <c r="K74" s="21">
        <f t="shared" si="118"/>
        <v>128</v>
      </c>
      <c r="L74" s="21">
        <f t="shared" si="118"/>
        <v>128</v>
      </c>
      <c r="M74" s="21">
        <f t="shared" si="118"/>
        <v>128</v>
      </c>
      <c r="N74" s="21">
        <f t="shared" si="118"/>
        <v>128</v>
      </c>
      <c r="O74" s="21">
        <f t="shared" si="118"/>
        <v>128</v>
      </c>
      <c r="P74" s="7">
        <f>SUM(D74,E74,F74,G74,H74,I74,J74,K74,L74,M74,N74,O74)</f>
        <v>1536</v>
      </c>
      <c r="R74" s="21">
        <f>$C$74*R72</f>
        <v>128</v>
      </c>
      <c r="S74" s="21">
        <f t="shared" ref="S74:AC74" si="119">$C$74*S72</f>
        <v>128</v>
      </c>
      <c r="T74" s="21">
        <f t="shared" si="119"/>
        <v>128</v>
      </c>
      <c r="U74" s="21">
        <f t="shared" si="119"/>
        <v>128</v>
      </c>
      <c r="V74" s="21">
        <f t="shared" si="119"/>
        <v>128</v>
      </c>
      <c r="W74" s="21">
        <f t="shared" si="119"/>
        <v>128</v>
      </c>
      <c r="X74" s="21">
        <f t="shared" si="119"/>
        <v>128</v>
      </c>
      <c r="Y74" s="21">
        <f t="shared" si="119"/>
        <v>128</v>
      </c>
      <c r="Z74" s="21">
        <f t="shared" si="119"/>
        <v>128</v>
      </c>
      <c r="AA74" s="21">
        <f t="shared" si="119"/>
        <v>128</v>
      </c>
      <c r="AB74" s="21">
        <f t="shared" si="119"/>
        <v>128</v>
      </c>
      <c r="AC74" s="21">
        <f t="shared" si="119"/>
        <v>128</v>
      </c>
      <c r="AD74" s="7">
        <f>SUM(R74,S74,T74,U74,V74,W74,X74,Y74,Z74,AA74,AB74,AC74)</f>
        <v>1536</v>
      </c>
      <c r="AF74" s="21">
        <f>$C$74*AF72</f>
        <v>128</v>
      </c>
      <c r="AG74" s="21">
        <f t="shared" ref="AG74:AQ74" si="120">$C$74*AG72</f>
        <v>128</v>
      </c>
      <c r="AH74" s="21">
        <f t="shared" si="120"/>
        <v>128</v>
      </c>
      <c r="AI74" s="21">
        <f t="shared" si="120"/>
        <v>128</v>
      </c>
      <c r="AJ74" s="21">
        <f t="shared" si="120"/>
        <v>128</v>
      </c>
      <c r="AK74" s="21">
        <f t="shared" si="120"/>
        <v>128</v>
      </c>
      <c r="AL74" s="21">
        <f t="shared" si="120"/>
        <v>128</v>
      </c>
      <c r="AM74" s="21">
        <f t="shared" si="120"/>
        <v>128</v>
      </c>
      <c r="AN74" s="21">
        <f t="shared" si="120"/>
        <v>128</v>
      </c>
      <c r="AO74" s="21">
        <f t="shared" si="120"/>
        <v>128</v>
      </c>
      <c r="AP74" s="21">
        <f t="shared" si="120"/>
        <v>128</v>
      </c>
      <c r="AQ74" s="21">
        <f t="shared" si="120"/>
        <v>128</v>
      </c>
      <c r="AR74" s="7">
        <f>SUM(AF74,AG74,AH74,AI74,AJ74,AK74,AL74,AM74,AN74,AO74,AP74,AQ74)</f>
        <v>1536</v>
      </c>
    </row>
    <row r="75" spans="1:44" s="4" customFormat="1" ht="19.95" customHeight="1">
      <c r="A75" s="67" t="s">
        <v>38</v>
      </c>
      <c r="C75" s="28">
        <v>3.5000000000000003E-2</v>
      </c>
      <c r="D75" s="21">
        <f>IF(D72-(26460/12)&gt;0,$C$75*(D72-26460/12),0)</f>
        <v>97.825000000000003</v>
      </c>
      <c r="E75" s="21">
        <f t="shared" ref="E75:O75" si="121">IF(E72-(26460/12)&gt;0,$C$75*(E72-26460/12),0)</f>
        <v>97.825000000000003</v>
      </c>
      <c r="F75" s="21">
        <f t="shared" si="121"/>
        <v>97.825000000000003</v>
      </c>
      <c r="G75" s="21">
        <f t="shared" si="121"/>
        <v>97.825000000000003</v>
      </c>
      <c r="H75" s="21">
        <f t="shared" si="121"/>
        <v>97.825000000000003</v>
      </c>
      <c r="I75" s="21">
        <f t="shared" si="121"/>
        <v>97.825000000000003</v>
      </c>
      <c r="J75" s="21">
        <f t="shared" si="121"/>
        <v>97.825000000000003</v>
      </c>
      <c r="K75" s="21">
        <f t="shared" si="121"/>
        <v>97.825000000000003</v>
      </c>
      <c r="L75" s="21">
        <f t="shared" si="121"/>
        <v>97.825000000000003</v>
      </c>
      <c r="M75" s="21">
        <f t="shared" si="121"/>
        <v>97.825000000000003</v>
      </c>
      <c r="N75" s="21">
        <f t="shared" si="121"/>
        <v>97.825000000000003</v>
      </c>
      <c r="O75" s="21">
        <f t="shared" si="121"/>
        <v>97.825000000000003</v>
      </c>
      <c r="P75" s="7">
        <f>SUM(D75,E75,F75,G75,H75,I75,J75,K75,L75,M75,N75,O75)</f>
        <v>1173.9000000000003</v>
      </c>
      <c r="R75" s="21">
        <f>IF(R72-(26460/12)&gt;0,$C$75*(R72-26460/12),0)</f>
        <v>97.825000000000003</v>
      </c>
      <c r="S75" s="21">
        <f t="shared" ref="S75:AC75" si="122">IF(S72-(26460/12)&gt;0,$C$75*(S72-26460/12),0)</f>
        <v>97.825000000000003</v>
      </c>
      <c r="T75" s="21">
        <f t="shared" si="122"/>
        <v>97.825000000000003</v>
      </c>
      <c r="U75" s="21">
        <f t="shared" si="122"/>
        <v>97.825000000000003</v>
      </c>
      <c r="V75" s="21">
        <f t="shared" si="122"/>
        <v>97.825000000000003</v>
      </c>
      <c r="W75" s="21">
        <f t="shared" si="122"/>
        <v>97.825000000000003</v>
      </c>
      <c r="X75" s="21">
        <f t="shared" si="122"/>
        <v>97.825000000000003</v>
      </c>
      <c r="Y75" s="21">
        <f t="shared" si="122"/>
        <v>97.825000000000003</v>
      </c>
      <c r="Z75" s="21">
        <f t="shared" si="122"/>
        <v>97.825000000000003</v>
      </c>
      <c r="AA75" s="21">
        <f t="shared" si="122"/>
        <v>97.825000000000003</v>
      </c>
      <c r="AB75" s="21">
        <f t="shared" si="122"/>
        <v>97.825000000000003</v>
      </c>
      <c r="AC75" s="21">
        <f t="shared" si="122"/>
        <v>97.825000000000003</v>
      </c>
      <c r="AD75" s="7">
        <f>SUM(R75,S75,T75,U75,V75,W75,X75,Y75,Z75,AA75,AB75,AC75)</f>
        <v>1173.9000000000003</v>
      </c>
      <c r="AF75" s="21">
        <f>IF(AF72-(26460/12)&gt;0,$C$75*(AF72-26460/12),0)</f>
        <v>97.825000000000003</v>
      </c>
      <c r="AG75" s="21">
        <f t="shared" ref="AG75:AQ75" si="123">IF(AG72-(26460/12)&gt;0,$C$75*(AG72-26460/12),0)</f>
        <v>97.825000000000003</v>
      </c>
      <c r="AH75" s="21">
        <f t="shared" si="123"/>
        <v>97.825000000000003</v>
      </c>
      <c r="AI75" s="21">
        <f t="shared" si="123"/>
        <v>97.825000000000003</v>
      </c>
      <c r="AJ75" s="21">
        <f t="shared" si="123"/>
        <v>97.825000000000003</v>
      </c>
      <c r="AK75" s="21">
        <f t="shared" si="123"/>
        <v>97.825000000000003</v>
      </c>
      <c r="AL75" s="21">
        <f t="shared" si="123"/>
        <v>97.825000000000003</v>
      </c>
      <c r="AM75" s="21">
        <f t="shared" si="123"/>
        <v>97.825000000000003</v>
      </c>
      <c r="AN75" s="21">
        <f t="shared" si="123"/>
        <v>97.825000000000003</v>
      </c>
      <c r="AO75" s="21">
        <f t="shared" si="123"/>
        <v>97.825000000000003</v>
      </c>
      <c r="AP75" s="21">
        <f t="shared" si="123"/>
        <v>97.825000000000003</v>
      </c>
      <c r="AQ75" s="21">
        <f t="shared" si="123"/>
        <v>97.825000000000003</v>
      </c>
      <c r="AR75" s="7">
        <f>SUM(AF75,AG75,AH75,AI75,AJ75,AK75,AL75,AM75,AN75,AO75,AP75,AQ75)</f>
        <v>1173.9000000000003</v>
      </c>
    </row>
    <row r="76" spans="1:44" s="4" customFormat="1" ht="19.95" customHeight="1">
      <c r="A76" s="67" t="s">
        <v>39</v>
      </c>
      <c r="C76" s="27">
        <v>1.2999999999999999E-2</v>
      </c>
      <c r="D76" s="21">
        <f>$C$76*D72</f>
        <v>65</v>
      </c>
      <c r="E76" s="21">
        <f t="shared" ref="E76:O76" si="124">$C$76*E72</f>
        <v>65</v>
      </c>
      <c r="F76" s="21">
        <f t="shared" si="124"/>
        <v>65</v>
      </c>
      <c r="G76" s="21">
        <f t="shared" si="124"/>
        <v>65</v>
      </c>
      <c r="H76" s="21">
        <f t="shared" si="124"/>
        <v>65</v>
      </c>
      <c r="I76" s="21">
        <f t="shared" si="124"/>
        <v>65</v>
      </c>
      <c r="J76" s="21">
        <f t="shared" si="124"/>
        <v>65</v>
      </c>
      <c r="K76" s="21">
        <f t="shared" si="124"/>
        <v>65</v>
      </c>
      <c r="L76" s="21">
        <f t="shared" si="124"/>
        <v>65</v>
      </c>
      <c r="M76" s="21">
        <f t="shared" si="124"/>
        <v>65</v>
      </c>
      <c r="N76" s="21">
        <f t="shared" si="124"/>
        <v>65</v>
      </c>
      <c r="O76" s="21">
        <f t="shared" si="124"/>
        <v>65</v>
      </c>
      <c r="P76" s="7">
        <f>SUM(D76,E76,F76,G76,H76,I76,J76,K76,L76,M76,N76,O76)</f>
        <v>780</v>
      </c>
      <c r="R76" s="21">
        <f>$C$76*R72</f>
        <v>65</v>
      </c>
      <c r="S76" s="21">
        <f t="shared" ref="S76:AC76" si="125">$C$76*S72</f>
        <v>65</v>
      </c>
      <c r="T76" s="21">
        <f t="shared" si="125"/>
        <v>65</v>
      </c>
      <c r="U76" s="21">
        <f t="shared" si="125"/>
        <v>65</v>
      </c>
      <c r="V76" s="21">
        <f t="shared" si="125"/>
        <v>65</v>
      </c>
      <c r="W76" s="21">
        <f t="shared" si="125"/>
        <v>65</v>
      </c>
      <c r="X76" s="21">
        <f t="shared" si="125"/>
        <v>65</v>
      </c>
      <c r="Y76" s="21">
        <f t="shared" si="125"/>
        <v>65</v>
      </c>
      <c r="Z76" s="21">
        <f t="shared" si="125"/>
        <v>65</v>
      </c>
      <c r="AA76" s="21">
        <f t="shared" si="125"/>
        <v>65</v>
      </c>
      <c r="AB76" s="21">
        <f t="shared" si="125"/>
        <v>65</v>
      </c>
      <c r="AC76" s="21">
        <f t="shared" si="125"/>
        <v>65</v>
      </c>
      <c r="AD76" s="7">
        <f>SUM(R76,S76,T76,U76,V76,W76,X76,Y76,Z76,AA76,AB76,AC76)</f>
        <v>780</v>
      </c>
      <c r="AF76" s="21">
        <f>$C$76*AF72</f>
        <v>65</v>
      </c>
      <c r="AG76" s="21">
        <f t="shared" ref="AG76:AQ76" si="126">$C$76*AG72</f>
        <v>65</v>
      </c>
      <c r="AH76" s="21">
        <f t="shared" si="126"/>
        <v>65</v>
      </c>
      <c r="AI76" s="21">
        <f t="shared" si="126"/>
        <v>65</v>
      </c>
      <c r="AJ76" s="21">
        <f t="shared" si="126"/>
        <v>65</v>
      </c>
      <c r="AK76" s="21">
        <f t="shared" si="126"/>
        <v>65</v>
      </c>
      <c r="AL76" s="21">
        <f t="shared" si="126"/>
        <v>65</v>
      </c>
      <c r="AM76" s="21">
        <f t="shared" si="126"/>
        <v>65</v>
      </c>
      <c r="AN76" s="21">
        <f t="shared" si="126"/>
        <v>65</v>
      </c>
      <c r="AO76" s="21">
        <f t="shared" si="126"/>
        <v>65</v>
      </c>
      <c r="AP76" s="21">
        <f t="shared" si="126"/>
        <v>65</v>
      </c>
      <c r="AQ76" s="21">
        <f t="shared" si="126"/>
        <v>65</v>
      </c>
      <c r="AR76" s="7">
        <f>SUM(AF76,AG76,AH76,AI76,AJ76,AK76,AL76,AM76,AN76,AO76,AP76,AQ76)</f>
        <v>780</v>
      </c>
    </row>
    <row r="77" spans="1:44" s="6" customFormat="1" ht="10.050000000000001" customHeight="1" thickBot="1">
      <c r="A77" s="59"/>
      <c r="C77" s="16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8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8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8"/>
    </row>
    <row r="78" spans="1:44" s="6" customFormat="1" ht="19.95" customHeight="1" thickBot="1">
      <c r="A78" s="63" t="s">
        <v>42</v>
      </c>
      <c r="B78" s="22"/>
      <c r="C78" s="22"/>
      <c r="D78" s="23">
        <f>SUM(D67:D70)+SUM(D72:D76)</f>
        <v>10975.825000000001</v>
      </c>
      <c r="E78" s="23">
        <f>SUM(E67:E70)+SUM(E72:E76)</f>
        <v>10975.825000000001</v>
      </c>
      <c r="F78" s="23">
        <f>SUM(F67:F70)+SUM(F72:F76)</f>
        <v>10975.825000000001</v>
      </c>
      <c r="G78" s="23">
        <f>SUM(G67:G70)+SUM(G72:G76)</f>
        <v>10975.825000000001</v>
      </c>
      <c r="H78" s="23">
        <f>SUM(H67:H70)+SUM(H72:H76)</f>
        <v>10975.825000000001</v>
      </c>
      <c r="I78" s="23">
        <f>SUM(I67:I70)+SUM(I72:I76)</f>
        <v>10975.825000000001</v>
      </c>
      <c r="J78" s="23">
        <f>SUM(J67:J70)+SUM(J72:J76)</f>
        <v>10975.825000000001</v>
      </c>
      <c r="K78" s="23">
        <f>SUM(K67:K70)+SUM(K72:K76)</f>
        <v>10975.825000000001</v>
      </c>
      <c r="L78" s="23">
        <f>SUM(L67:L70)+SUM(L72:L76)</f>
        <v>10975.825000000001</v>
      </c>
      <c r="M78" s="23">
        <f>SUM(M67:M70)+SUM(M72:M76)</f>
        <v>10975.825000000001</v>
      </c>
      <c r="N78" s="23">
        <f>SUM(N67:N70)+SUM(N72:N76)</f>
        <v>10975.825000000001</v>
      </c>
      <c r="O78" s="23">
        <f>SUM(O67:O70)+SUM(O72:O76)</f>
        <v>10975.825000000001</v>
      </c>
      <c r="P78" s="20">
        <f>SUM(D78:O78)</f>
        <v>131709.9</v>
      </c>
      <c r="Q78" s="41"/>
      <c r="R78" s="23">
        <f>SUM(R67:R70)+SUM(R72:R76)</f>
        <v>10975.825000000001</v>
      </c>
      <c r="S78" s="23">
        <f>SUM(S67:S70)+SUM(S72:S76)</f>
        <v>10975.825000000001</v>
      </c>
      <c r="T78" s="23">
        <f>SUM(T67:T70)+SUM(T72:T76)</f>
        <v>10975.825000000001</v>
      </c>
      <c r="U78" s="23">
        <f>SUM(U67:U70)+SUM(U72:U76)</f>
        <v>10975.825000000001</v>
      </c>
      <c r="V78" s="23">
        <f>SUM(V67:V70)+SUM(V72:V76)</f>
        <v>10975.825000000001</v>
      </c>
      <c r="W78" s="23">
        <f>SUM(W67:W70)+SUM(W72:W76)</f>
        <v>10975.825000000001</v>
      </c>
      <c r="X78" s="23">
        <f>SUM(X67:X70)+SUM(X72:X76)</f>
        <v>10975.825000000001</v>
      </c>
      <c r="Y78" s="23">
        <f>SUM(Y67:Y70)+SUM(Y72:Y76)</f>
        <v>10975.825000000001</v>
      </c>
      <c r="Z78" s="23">
        <f>SUM(Z67:Z70)+SUM(Z72:Z76)</f>
        <v>10975.825000000001</v>
      </c>
      <c r="AA78" s="23">
        <f>SUM(AA67:AA70)+SUM(AA72:AA76)</f>
        <v>10975.825000000001</v>
      </c>
      <c r="AB78" s="23">
        <f>SUM(AB67:AB70)+SUM(AB72:AB76)</f>
        <v>10975.825000000001</v>
      </c>
      <c r="AC78" s="23">
        <f>SUM(AC67:AC70)+SUM(AC72:AC76)</f>
        <v>10975.825000000001</v>
      </c>
      <c r="AD78" s="20">
        <f>SUM(R78:AC78)</f>
        <v>131709.9</v>
      </c>
      <c r="AE78" s="41"/>
      <c r="AF78" s="23">
        <f>SUM(AF67:AF70)+SUM(AF72:AF76)</f>
        <v>10975.825000000001</v>
      </c>
      <c r="AG78" s="23">
        <f>SUM(AG67:AG70)+SUM(AG72:AG76)</f>
        <v>10975.825000000001</v>
      </c>
      <c r="AH78" s="23">
        <f>SUM(AH67:AH70)+SUM(AH72:AH76)</f>
        <v>10975.825000000001</v>
      </c>
      <c r="AI78" s="23">
        <f>SUM(AI67:AI70)+SUM(AI72:AI76)</f>
        <v>10975.825000000001</v>
      </c>
      <c r="AJ78" s="23">
        <f>SUM(AJ67:AJ70)+SUM(AJ72:AJ76)</f>
        <v>10975.825000000001</v>
      </c>
      <c r="AK78" s="23">
        <f>SUM(AK67:AK70)+SUM(AK72:AK76)</f>
        <v>10975.825000000001</v>
      </c>
      <c r="AL78" s="23">
        <f>SUM(AL67:AL70)+SUM(AL72:AL76)</f>
        <v>10975.825000000001</v>
      </c>
      <c r="AM78" s="23">
        <f>SUM(AM67:AM70)+SUM(AM72:AM76)</f>
        <v>10975.825000000001</v>
      </c>
      <c r="AN78" s="23">
        <f>SUM(AN67:AN70)+SUM(AN72:AN76)</f>
        <v>10975.825000000001</v>
      </c>
      <c r="AO78" s="23">
        <f>SUM(AO67:AO70)+SUM(AO72:AO76)</f>
        <v>10975.825000000001</v>
      </c>
      <c r="AP78" s="23">
        <f>SUM(AP67:AP70)+SUM(AP72:AP76)</f>
        <v>10975.825000000001</v>
      </c>
      <c r="AQ78" s="23">
        <f>SUM(AQ67:AQ70)+SUM(AQ72:AQ76)</f>
        <v>10975.825000000001</v>
      </c>
      <c r="AR78" s="20">
        <f>SUM(AF78:AQ78)</f>
        <v>131709.9</v>
      </c>
    </row>
    <row r="79" spans="1:44" s="4" customFormat="1" ht="19.95" customHeight="1">
      <c r="A79" s="62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</row>
    <row r="80" spans="1:44" s="9" customFormat="1" ht="19.95" customHeight="1">
      <c r="A80" s="66" t="s">
        <v>43</v>
      </c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</row>
    <row r="81" spans="1:44" s="9" customFormat="1" ht="19.95" customHeight="1">
      <c r="A81" s="67" t="s">
        <v>45</v>
      </c>
      <c r="C81" s="16">
        <v>800</v>
      </c>
      <c r="D81" s="21">
        <f>$C$81</f>
        <v>800</v>
      </c>
      <c r="E81" s="21">
        <f t="shared" ref="E81:O81" si="127">$C$81</f>
        <v>800</v>
      </c>
      <c r="F81" s="21">
        <f t="shared" si="127"/>
        <v>800</v>
      </c>
      <c r="G81" s="21">
        <f t="shared" si="127"/>
        <v>800</v>
      </c>
      <c r="H81" s="21">
        <f t="shared" si="127"/>
        <v>800</v>
      </c>
      <c r="I81" s="21">
        <f t="shared" si="127"/>
        <v>800</v>
      </c>
      <c r="J81" s="21">
        <f t="shared" si="127"/>
        <v>800</v>
      </c>
      <c r="K81" s="21">
        <f t="shared" si="127"/>
        <v>800</v>
      </c>
      <c r="L81" s="21">
        <f t="shared" si="127"/>
        <v>800</v>
      </c>
      <c r="M81" s="21">
        <f t="shared" si="127"/>
        <v>800</v>
      </c>
      <c r="N81" s="21">
        <f t="shared" si="127"/>
        <v>800</v>
      </c>
      <c r="O81" s="21">
        <f t="shared" si="127"/>
        <v>800</v>
      </c>
      <c r="P81" s="7">
        <f>SUM(D81,E81,F81,G81,H81,I81,J81,K81,L81,M81,N81,O81)</f>
        <v>9600</v>
      </c>
      <c r="Q81" s="4"/>
      <c r="R81" s="21">
        <f>$C$81</f>
        <v>800</v>
      </c>
      <c r="S81" s="21">
        <f t="shared" ref="S81:AC81" si="128">$C$81</f>
        <v>800</v>
      </c>
      <c r="T81" s="21">
        <f t="shared" si="128"/>
        <v>800</v>
      </c>
      <c r="U81" s="21">
        <f t="shared" si="128"/>
        <v>800</v>
      </c>
      <c r="V81" s="21">
        <f t="shared" si="128"/>
        <v>800</v>
      </c>
      <c r="W81" s="21">
        <f t="shared" si="128"/>
        <v>800</v>
      </c>
      <c r="X81" s="21">
        <f t="shared" si="128"/>
        <v>800</v>
      </c>
      <c r="Y81" s="21">
        <f t="shared" si="128"/>
        <v>800</v>
      </c>
      <c r="Z81" s="21">
        <f t="shared" si="128"/>
        <v>800</v>
      </c>
      <c r="AA81" s="21">
        <f t="shared" si="128"/>
        <v>800</v>
      </c>
      <c r="AB81" s="21">
        <f t="shared" si="128"/>
        <v>800</v>
      </c>
      <c r="AC81" s="21">
        <f t="shared" si="128"/>
        <v>800</v>
      </c>
      <c r="AD81" s="7">
        <f>SUM(R81,S81,T81,U81,V81,W81,X81,Y81,Z81,AA81,AB81,AC81)</f>
        <v>9600</v>
      </c>
      <c r="AE81" s="4"/>
      <c r="AF81" s="21">
        <f>$C$81</f>
        <v>800</v>
      </c>
      <c r="AG81" s="21">
        <f t="shared" ref="AG81:AQ81" si="129">$C$81</f>
        <v>800</v>
      </c>
      <c r="AH81" s="21">
        <f t="shared" si="129"/>
        <v>800</v>
      </c>
      <c r="AI81" s="21">
        <f t="shared" si="129"/>
        <v>800</v>
      </c>
      <c r="AJ81" s="21">
        <f t="shared" si="129"/>
        <v>800</v>
      </c>
      <c r="AK81" s="21">
        <f t="shared" si="129"/>
        <v>800</v>
      </c>
      <c r="AL81" s="21">
        <f t="shared" si="129"/>
        <v>800</v>
      </c>
      <c r="AM81" s="21">
        <f t="shared" si="129"/>
        <v>800</v>
      </c>
      <c r="AN81" s="21">
        <f t="shared" si="129"/>
        <v>800</v>
      </c>
      <c r="AO81" s="21">
        <f t="shared" si="129"/>
        <v>800</v>
      </c>
      <c r="AP81" s="21">
        <f t="shared" si="129"/>
        <v>800</v>
      </c>
      <c r="AQ81" s="21">
        <f t="shared" si="129"/>
        <v>800</v>
      </c>
      <c r="AR81" s="7">
        <f>SUM(AF81,AG81,AH81,AI81,AJ81,AK81,AL81,AM81,AN81,AO81,AP81,AQ81)</f>
        <v>9600</v>
      </c>
    </row>
    <row r="82" spans="1:44" s="9" customFormat="1" ht="19.95" customHeight="1">
      <c r="A82" s="67" t="s">
        <v>44</v>
      </c>
      <c r="C82" s="16">
        <v>0</v>
      </c>
      <c r="D82" s="21">
        <f>$C$82</f>
        <v>0</v>
      </c>
      <c r="E82" s="21">
        <f t="shared" ref="E82:O82" si="130">$C$82</f>
        <v>0</v>
      </c>
      <c r="F82" s="21">
        <f t="shared" si="130"/>
        <v>0</v>
      </c>
      <c r="G82" s="21">
        <f t="shared" si="130"/>
        <v>0</v>
      </c>
      <c r="H82" s="21">
        <f t="shared" si="130"/>
        <v>0</v>
      </c>
      <c r="I82" s="21">
        <f t="shared" si="130"/>
        <v>0</v>
      </c>
      <c r="J82" s="21">
        <f t="shared" si="130"/>
        <v>0</v>
      </c>
      <c r="K82" s="21">
        <f t="shared" si="130"/>
        <v>0</v>
      </c>
      <c r="L82" s="21">
        <f t="shared" si="130"/>
        <v>0</v>
      </c>
      <c r="M82" s="21">
        <f t="shared" si="130"/>
        <v>0</v>
      </c>
      <c r="N82" s="21">
        <f t="shared" si="130"/>
        <v>0</v>
      </c>
      <c r="O82" s="21">
        <f t="shared" si="130"/>
        <v>0</v>
      </c>
      <c r="P82" s="7">
        <f>SUM(D82,E82,F82,G82,H82,I82,J82,K82,L82,M82,N82,O82)</f>
        <v>0</v>
      </c>
      <c r="Q82" s="4"/>
      <c r="R82" s="21">
        <f>$C$82</f>
        <v>0</v>
      </c>
      <c r="S82" s="21">
        <f t="shared" ref="S82:AC82" si="131">$C$82</f>
        <v>0</v>
      </c>
      <c r="T82" s="21">
        <f t="shared" si="131"/>
        <v>0</v>
      </c>
      <c r="U82" s="21">
        <f t="shared" si="131"/>
        <v>0</v>
      </c>
      <c r="V82" s="21">
        <f t="shared" si="131"/>
        <v>0</v>
      </c>
      <c r="W82" s="21">
        <f t="shared" si="131"/>
        <v>0</v>
      </c>
      <c r="X82" s="21">
        <f t="shared" si="131"/>
        <v>0</v>
      </c>
      <c r="Y82" s="21">
        <f t="shared" si="131"/>
        <v>0</v>
      </c>
      <c r="Z82" s="21">
        <f t="shared" si="131"/>
        <v>0</v>
      </c>
      <c r="AA82" s="21">
        <f t="shared" si="131"/>
        <v>0</v>
      </c>
      <c r="AB82" s="21">
        <f t="shared" si="131"/>
        <v>0</v>
      </c>
      <c r="AC82" s="21">
        <f t="shared" si="131"/>
        <v>0</v>
      </c>
      <c r="AD82" s="7">
        <f>SUM(R82,S82,T82,U82,V82,W82,X82,Y82,Z82,AA82,AB82,AC82)</f>
        <v>0</v>
      </c>
      <c r="AE82" s="4"/>
      <c r="AF82" s="21">
        <f>$C$82</f>
        <v>0</v>
      </c>
      <c r="AG82" s="21">
        <f t="shared" ref="AG82:AQ82" si="132">$C$82</f>
        <v>0</v>
      </c>
      <c r="AH82" s="21">
        <f t="shared" si="132"/>
        <v>0</v>
      </c>
      <c r="AI82" s="21">
        <f t="shared" si="132"/>
        <v>0</v>
      </c>
      <c r="AJ82" s="21">
        <f t="shared" si="132"/>
        <v>0</v>
      </c>
      <c r="AK82" s="21">
        <f t="shared" si="132"/>
        <v>0</v>
      </c>
      <c r="AL82" s="21">
        <f t="shared" si="132"/>
        <v>0</v>
      </c>
      <c r="AM82" s="21">
        <f t="shared" si="132"/>
        <v>0</v>
      </c>
      <c r="AN82" s="21">
        <f t="shared" si="132"/>
        <v>0</v>
      </c>
      <c r="AO82" s="21">
        <f t="shared" si="132"/>
        <v>0</v>
      </c>
      <c r="AP82" s="21">
        <f t="shared" si="132"/>
        <v>0</v>
      </c>
      <c r="AQ82" s="21">
        <f t="shared" si="132"/>
        <v>0</v>
      </c>
      <c r="AR82" s="7">
        <f>SUM(AF82,AG82,AH82,AI82,AJ82,AK82,AL82,AM82,AN82,AO82,AP82,AQ82)</f>
        <v>0</v>
      </c>
    </row>
    <row r="83" spans="1:44" s="6" customFormat="1" ht="10.050000000000001" customHeight="1" thickBot="1">
      <c r="A83" s="59"/>
      <c r="C83" s="16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8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8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8"/>
    </row>
    <row r="84" spans="1:44" s="6" customFormat="1" ht="19.95" customHeight="1" thickBot="1">
      <c r="A84" s="63" t="s">
        <v>47</v>
      </c>
      <c r="B84" s="22"/>
      <c r="C84" s="22"/>
      <c r="D84" s="23">
        <f>D81+D82</f>
        <v>800</v>
      </c>
      <c r="E84" s="23">
        <f t="shared" ref="E84:O84" si="133">E81+E82</f>
        <v>800</v>
      </c>
      <c r="F84" s="23">
        <f t="shared" si="133"/>
        <v>800</v>
      </c>
      <c r="G84" s="23">
        <f t="shared" si="133"/>
        <v>800</v>
      </c>
      <c r="H84" s="23">
        <f t="shared" si="133"/>
        <v>800</v>
      </c>
      <c r="I84" s="23">
        <f t="shared" si="133"/>
        <v>800</v>
      </c>
      <c r="J84" s="23">
        <f t="shared" si="133"/>
        <v>800</v>
      </c>
      <c r="K84" s="23">
        <f t="shared" si="133"/>
        <v>800</v>
      </c>
      <c r="L84" s="23">
        <f t="shared" si="133"/>
        <v>800</v>
      </c>
      <c r="M84" s="23">
        <f t="shared" si="133"/>
        <v>800</v>
      </c>
      <c r="N84" s="23">
        <f t="shared" si="133"/>
        <v>800</v>
      </c>
      <c r="O84" s="23">
        <f t="shared" si="133"/>
        <v>800</v>
      </c>
      <c r="P84" s="20">
        <f>SUM(D84:O84)</f>
        <v>9600</v>
      </c>
      <c r="Q84" s="41"/>
      <c r="R84" s="23">
        <f>R81+R82</f>
        <v>800</v>
      </c>
      <c r="S84" s="23">
        <f t="shared" ref="S84:AC84" si="134">S81+S82</f>
        <v>800</v>
      </c>
      <c r="T84" s="23">
        <f t="shared" si="134"/>
        <v>800</v>
      </c>
      <c r="U84" s="23">
        <f t="shared" si="134"/>
        <v>800</v>
      </c>
      <c r="V84" s="23">
        <f t="shared" si="134"/>
        <v>800</v>
      </c>
      <c r="W84" s="23">
        <f t="shared" si="134"/>
        <v>800</v>
      </c>
      <c r="X84" s="23">
        <f t="shared" si="134"/>
        <v>800</v>
      </c>
      <c r="Y84" s="23">
        <f t="shared" si="134"/>
        <v>800</v>
      </c>
      <c r="Z84" s="23">
        <f t="shared" si="134"/>
        <v>800</v>
      </c>
      <c r="AA84" s="23">
        <f t="shared" si="134"/>
        <v>800</v>
      </c>
      <c r="AB84" s="23">
        <f t="shared" si="134"/>
        <v>800</v>
      </c>
      <c r="AC84" s="23">
        <f t="shared" si="134"/>
        <v>800</v>
      </c>
      <c r="AD84" s="20">
        <f>SUM(R84:AC84)</f>
        <v>9600</v>
      </c>
      <c r="AE84" s="41"/>
      <c r="AF84" s="23">
        <f>AF81+AF82</f>
        <v>800</v>
      </c>
      <c r="AG84" s="23">
        <f t="shared" ref="AG84:AQ84" si="135">AG81+AG82</f>
        <v>800</v>
      </c>
      <c r="AH84" s="23">
        <f t="shared" si="135"/>
        <v>800</v>
      </c>
      <c r="AI84" s="23">
        <f t="shared" si="135"/>
        <v>800</v>
      </c>
      <c r="AJ84" s="23">
        <f t="shared" si="135"/>
        <v>800</v>
      </c>
      <c r="AK84" s="23">
        <f t="shared" si="135"/>
        <v>800</v>
      </c>
      <c r="AL84" s="23">
        <f t="shared" si="135"/>
        <v>800</v>
      </c>
      <c r="AM84" s="23">
        <f t="shared" si="135"/>
        <v>800</v>
      </c>
      <c r="AN84" s="23">
        <f t="shared" si="135"/>
        <v>800</v>
      </c>
      <c r="AO84" s="23">
        <f t="shared" si="135"/>
        <v>800</v>
      </c>
      <c r="AP84" s="23">
        <f t="shared" si="135"/>
        <v>800</v>
      </c>
      <c r="AQ84" s="23">
        <f t="shared" si="135"/>
        <v>800</v>
      </c>
      <c r="AR84" s="20">
        <f>SUM(AF84:AQ84)</f>
        <v>9600</v>
      </c>
    </row>
    <row r="85" spans="1:44" s="4" customFormat="1" ht="19.95" customHeight="1">
      <c r="A85" s="62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</row>
    <row r="86" spans="1:44" s="9" customFormat="1" ht="19.95" customHeight="1">
      <c r="A86" s="66" t="s">
        <v>46</v>
      </c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</row>
    <row r="87" spans="1:44" s="9" customFormat="1" ht="19.95" customHeight="1">
      <c r="A87" s="67" t="s">
        <v>49</v>
      </c>
      <c r="C87" s="16"/>
      <c r="D87" s="21"/>
      <c r="E87" s="48">
        <v>200</v>
      </c>
      <c r="F87" s="21"/>
      <c r="G87" s="21"/>
      <c r="H87" s="21"/>
      <c r="I87" s="21"/>
      <c r="J87" s="21"/>
      <c r="K87" s="21"/>
      <c r="L87" s="21"/>
      <c r="M87" s="48">
        <v>200</v>
      </c>
      <c r="N87" s="21"/>
      <c r="O87" s="21"/>
      <c r="P87" s="7">
        <f>SUM(D87,E87,F87,G87,H87,I87,J87,K87,L87,M87,N87,O87)</f>
        <v>400</v>
      </c>
      <c r="Q87" s="4"/>
      <c r="R87" s="21"/>
      <c r="S87" s="48">
        <v>200</v>
      </c>
      <c r="T87" s="21"/>
      <c r="U87" s="21"/>
      <c r="V87" s="21"/>
      <c r="W87" s="21"/>
      <c r="X87" s="21"/>
      <c r="Y87" s="21"/>
      <c r="Z87" s="21"/>
      <c r="AA87" s="48">
        <v>200</v>
      </c>
      <c r="AB87" s="21"/>
      <c r="AC87" s="21"/>
      <c r="AD87" s="7">
        <f>SUM(R87,S87,T87,U87,V87,W87,X87,Y87,Z87,AA87,AB87,AC87)</f>
        <v>400</v>
      </c>
      <c r="AE87" s="4"/>
      <c r="AF87" s="21"/>
      <c r="AG87" s="48">
        <v>200</v>
      </c>
      <c r="AH87" s="21"/>
      <c r="AI87" s="21"/>
      <c r="AJ87" s="21"/>
      <c r="AK87" s="21"/>
      <c r="AL87" s="21"/>
      <c r="AM87" s="21"/>
      <c r="AN87" s="21"/>
      <c r="AO87" s="48">
        <v>200</v>
      </c>
      <c r="AP87" s="21"/>
      <c r="AQ87" s="21"/>
      <c r="AR87" s="7">
        <f>SUM(AF87,AG87,AH87,AI87,AJ87,AK87,AL87,AM87,AN87,AO87,AP87,AQ87)</f>
        <v>400</v>
      </c>
    </row>
    <row r="88" spans="1:44" s="9" customFormat="1" ht="19.95" customHeight="1">
      <c r="A88" s="67" t="s">
        <v>50</v>
      </c>
      <c r="C88" s="16">
        <v>100</v>
      </c>
      <c r="D88" s="21">
        <f>$C$88</f>
        <v>100</v>
      </c>
      <c r="E88" s="21">
        <f t="shared" ref="E88:O88" si="136">$C$88</f>
        <v>100</v>
      </c>
      <c r="F88" s="21">
        <f t="shared" si="136"/>
        <v>100</v>
      </c>
      <c r="G88" s="21">
        <f t="shared" si="136"/>
        <v>100</v>
      </c>
      <c r="H88" s="21">
        <f t="shared" si="136"/>
        <v>100</v>
      </c>
      <c r="I88" s="21">
        <f t="shared" si="136"/>
        <v>100</v>
      </c>
      <c r="J88" s="21">
        <f t="shared" si="136"/>
        <v>100</v>
      </c>
      <c r="K88" s="21">
        <f t="shared" si="136"/>
        <v>100</v>
      </c>
      <c r="L88" s="21">
        <f t="shared" si="136"/>
        <v>100</v>
      </c>
      <c r="M88" s="21">
        <f t="shared" si="136"/>
        <v>100</v>
      </c>
      <c r="N88" s="21">
        <f t="shared" si="136"/>
        <v>100</v>
      </c>
      <c r="O88" s="21">
        <f t="shared" si="136"/>
        <v>100</v>
      </c>
      <c r="P88" s="7">
        <f>SUM(D88,E88,F88,G88,H88,I88,J88,K88,L88,M88,N88,O88)</f>
        <v>1200</v>
      </c>
      <c r="Q88" s="4"/>
      <c r="R88" s="21">
        <f>$C$88</f>
        <v>100</v>
      </c>
      <c r="S88" s="21">
        <f t="shared" ref="S88:AC88" si="137">$C$88</f>
        <v>100</v>
      </c>
      <c r="T88" s="21">
        <f t="shared" si="137"/>
        <v>100</v>
      </c>
      <c r="U88" s="21">
        <f t="shared" si="137"/>
        <v>100</v>
      </c>
      <c r="V88" s="21">
        <f t="shared" si="137"/>
        <v>100</v>
      </c>
      <c r="W88" s="21">
        <f t="shared" si="137"/>
        <v>100</v>
      </c>
      <c r="X88" s="21">
        <f t="shared" si="137"/>
        <v>100</v>
      </c>
      <c r="Y88" s="21">
        <f t="shared" si="137"/>
        <v>100</v>
      </c>
      <c r="Z88" s="21">
        <f t="shared" si="137"/>
        <v>100</v>
      </c>
      <c r="AA88" s="21">
        <f t="shared" si="137"/>
        <v>100</v>
      </c>
      <c r="AB88" s="21">
        <f t="shared" si="137"/>
        <v>100</v>
      </c>
      <c r="AC88" s="21">
        <f t="shared" si="137"/>
        <v>100</v>
      </c>
      <c r="AD88" s="7">
        <f>SUM(R88,S88,T88,U88,V88,W88,X88,Y88,Z88,AA88,AB88,AC88)</f>
        <v>1200</v>
      </c>
      <c r="AE88" s="4"/>
      <c r="AF88" s="21">
        <f>$C$88</f>
        <v>100</v>
      </c>
      <c r="AG88" s="21">
        <f t="shared" ref="AG88:AQ88" si="138">$C$88</f>
        <v>100</v>
      </c>
      <c r="AH88" s="21">
        <f t="shared" si="138"/>
        <v>100</v>
      </c>
      <c r="AI88" s="21">
        <f t="shared" si="138"/>
        <v>100</v>
      </c>
      <c r="AJ88" s="21">
        <f t="shared" si="138"/>
        <v>100</v>
      </c>
      <c r="AK88" s="21">
        <f t="shared" si="138"/>
        <v>100</v>
      </c>
      <c r="AL88" s="21">
        <f t="shared" si="138"/>
        <v>100</v>
      </c>
      <c r="AM88" s="21">
        <f t="shared" si="138"/>
        <v>100</v>
      </c>
      <c r="AN88" s="21">
        <f t="shared" si="138"/>
        <v>100</v>
      </c>
      <c r="AO88" s="21">
        <f t="shared" si="138"/>
        <v>100</v>
      </c>
      <c r="AP88" s="21">
        <f t="shared" si="138"/>
        <v>100</v>
      </c>
      <c r="AQ88" s="21">
        <f t="shared" si="138"/>
        <v>100</v>
      </c>
      <c r="AR88" s="7">
        <f>SUM(AF88,AG88,AH88,AI88,AJ88,AK88,AL88,AM88,AN88,AO88,AP88,AQ88)</f>
        <v>1200</v>
      </c>
    </row>
    <row r="89" spans="1:44" s="9" customFormat="1" ht="19.95" customHeight="1">
      <c r="A89" s="67" t="s">
        <v>67</v>
      </c>
      <c r="C89" s="16"/>
      <c r="D89" s="21"/>
      <c r="E89" s="21"/>
      <c r="F89" s="21"/>
      <c r="G89" s="21"/>
      <c r="H89" s="48">
        <v>500</v>
      </c>
      <c r="I89" s="21"/>
      <c r="J89" s="21"/>
      <c r="K89" s="21"/>
      <c r="L89" s="21"/>
      <c r="M89" s="21"/>
      <c r="N89" s="21"/>
      <c r="O89" s="21"/>
      <c r="P89" s="7">
        <f>SUM(D89,E89,F89,G89,H89,I89,J89,K89,L89,M89,N89,O89)</f>
        <v>500</v>
      </c>
      <c r="Q89" s="4"/>
      <c r="R89" s="21"/>
      <c r="S89" s="21"/>
      <c r="T89" s="21"/>
      <c r="U89" s="21"/>
      <c r="V89" s="48">
        <v>500</v>
      </c>
      <c r="W89" s="21"/>
      <c r="X89" s="21"/>
      <c r="Y89" s="21"/>
      <c r="Z89" s="21"/>
      <c r="AA89" s="21"/>
      <c r="AB89" s="21"/>
      <c r="AC89" s="21"/>
      <c r="AD89" s="7">
        <f>SUM(R89,S89,T89,U89,V89,W89,X89,Y89,Z89,AA89,AB89,AC89)</f>
        <v>500</v>
      </c>
      <c r="AE89" s="4"/>
      <c r="AF89" s="21"/>
      <c r="AG89" s="21"/>
      <c r="AH89" s="21"/>
      <c r="AI89" s="21"/>
      <c r="AJ89" s="48">
        <v>500</v>
      </c>
      <c r="AK89" s="21"/>
      <c r="AL89" s="21"/>
      <c r="AM89" s="21"/>
      <c r="AN89" s="21"/>
      <c r="AO89" s="21"/>
      <c r="AP89" s="21"/>
      <c r="AQ89" s="21"/>
      <c r="AR89" s="7">
        <f>SUM(AF89,AG89,AH89,AI89,AJ89,AK89,AL89,AM89,AN89,AO89,AP89,AQ89)</f>
        <v>500</v>
      </c>
    </row>
    <row r="90" spans="1:44" s="6" customFormat="1" ht="10.050000000000001" customHeight="1" thickBot="1">
      <c r="A90" s="59"/>
      <c r="C90" s="16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8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8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8"/>
    </row>
    <row r="91" spans="1:44" s="6" customFormat="1" ht="19.95" customHeight="1" thickBot="1">
      <c r="A91" s="63" t="s">
        <v>48</v>
      </c>
      <c r="B91" s="22"/>
      <c r="C91" s="22"/>
      <c r="D91" s="23">
        <f>SUM(D87:D89)</f>
        <v>100</v>
      </c>
      <c r="E91" s="23">
        <f t="shared" ref="E91:O91" si="139">SUM(E87:E89)</f>
        <v>300</v>
      </c>
      <c r="F91" s="23">
        <f t="shared" si="139"/>
        <v>100</v>
      </c>
      <c r="G91" s="23">
        <f t="shared" si="139"/>
        <v>100</v>
      </c>
      <c r="H91" s="23">
        <f t="shared" si="139"/>
        <v>600</v>
      </c>
      <c r="I91" s="23">
        <f t="shared" si="139"/>
        <v>100</v>
      </c>
      <c r="J91" s="23">
        <f t="shared" si="139"/>
        <v>100</v>
      </c>
      <c r="K91" s="23">
        <f t="shared" si="139"/>
        <v>100</v>
      </c>
      <c r="L91" s="23">
        <f t="shared" si="139"/>
        <v>100</v>
      </c>
      <c r="M91" s="23">
        <f t="shared" si="139"/>
        <v>300</v>
      </c>
      <c r="N91" s="23">
        <f t="shared" si="139"/>
        <v>100</v>
      </c>
      <c r="O91" s="23">
        <f t="shared" si="139"/>
        <v>100</v>
      </c>
      <c r="P91" s="20">
        <f>SUM(D91:O91)</f>
        <v>2100</v>
      </c>
      <c r="Q91" s="41"/>
      <c r="R91" s="23">
        <f>SUM(R87:R89)</f>
        <v>100</v>
      </c>
      <c r="S91" s="23">
        <f t="shared" ref="S91:AC91" si="140">SUM(S87:S89)</f>
        <v>300</v>
      </c>
      <c r="T91" s="23">
        <f t="shared" si="140"/>
        <v>100</v>
      </c>
      <c r="U91" s="23">
        <f t="shared" si="140"/>
        <v>100</v>
      </c>
      <c r="V91" s="23">
        <f t="shared" si="140"/>
        <v>600</v>
      </c>
      <c r="W91" s="23">
        <f t="shared" si="140"/>
        <v>100</v>
      </c>
      <c r="X91" s="23">
        <f t="shared" si="140"/>
        <v>100</v>
      </c>
      <c r="Y91" s="23">
        <f t="shared" si="140"/>
        <v>100</v>
      </c>
      <c r="Z91" s="23">
        <f t="shared" si="140"/>
        <v>100</v>
      </c>
      <c r="AA91" s="23">
        <f t="shared" si="140"/>
        <v>300</v>
      </c>
      <c r="AB91" s="23">
        <f t="shared" si="140"/>
        <v>100</v>
      </c>
      <c r="AC91" s="23">
        <f t="shared" si="140"/>
        <v>100</v>
      </c>
      <c r="AD91" s="20">
        <f>SUM(R91:AC91)</f>
        <v>2100</v>
      </c>
      <c r="AE91" s="41"/>
      <c r="AF91" s="23">
        <f>SUM(AF87:AF89)</f>
        <v>100</v>
      </c>
      <c r="AG91" s="23">
        <f t="shared" ref="AG91:AQ91" si="141">SUM(AG87:AG89)</f>
        <v>300</v>
      </c>
      <c r="AH91" s="23">
        <f t="shared" si="141"/>
        <v>100</v>
      </c>
      <c r="AI91" s="23">
        <f t="shared" si="141"/>
        <v>100</v>
      </c>
      <c r="AJ91" s="23">
        <f t="shared" si="141"/>
        <v>600</v>
      </c>
      <c r="AK91" s="23">
        <f t="shared" si="141"/>
        <v>100</v>
      </c>
      <c r="AL91" s="23">
        <f t="shared" si="141"/>
        <v>100</v>
      </c>
      <c r="AM91" s="23">
        <f t="shared" si="141"/>
        <v>100</v>
      </c>
      <c r="AN91" s="23">
        <f t="shared" si="141"/>
        <v>100</v>
      </c>
      <c r="AO91" s="23">
        <f t="shared" si="141"/>
        <v>300</v>
      </c>
      <c r="AP91" s="23">
        <f t="shared" si="141"/>
        <v>100</v>
      </c>
      <c r="AQ91" s="23">
        <f t="shared" si="141"/>
        <v>100</v>
      </c>
      <c r="AR91" s="20">
        <f>SUM(AF91:AQ91)</f>
        <v>2100</v>
      </c>
    </row>
    <row r="92" spans="1:44" s="4" customFormat="1" ht="19.95" customHeight="1">
      <c r="A92" s="62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</row>
    <row r="93" spans="1:44" s="9" customFormat="1" ht="19.95" customHeight="1">
      <c r="A93" s="66" t="s">
        <v>51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</row>
    <row r="94" spans="1:44" s="9" customFormat="1" ht="19.95" customHeight="1">
      <c r="A94" s="67" t="s">
        <v>52</v>
      </c>
      <c r="C94" s="16">
        <v>50</v>
      </c>
      <c r="D94" s="21">
        <f t="shared" ref="D94:K94" si="142">$C$94</f>
        <v>50</v>
      </c>
      <c r="E94" s="21">
        <f t="shared" si="142"/>
        <v>50</v>
      </c>
      <c r="F94" s="21">
        <f t="shared" si="142"/>
        <v>50</v>
      </c>
      <c r="G94" s="21">
        <f t="shared" si="142"/>
        <v>50</v>
      </c>
      <c r="H94" s="21">
        <f t="shared" si="142"/>
        <v>50</v>
      </c>
      <c r="I94" s="21">
        <f t="shared" si="142"/>
        <v>50</v>
      </c>
      <c r="J94" s="21">
        <f t="shared" si="142"/>
        <v>50</v>
      </c>
      <c r="K94" s="21">
        <f t="shared" si="142"/>
        <v>50</v>
      </c>
      <c r="L94" s="21">
        <f t="shared" ref="L94:O94" si="143">$C$94</f>
        <v>50</v>
      </c>
      <c r="M94" s="21">
        <f t="shared" si="143"/>
        <v>50</v>
      </c>
      <c r="N94" s="21">
        <f t="shared" si="143"/>
        <v>50</v>
      </c>
      <c r="O94" s="21">
        <f t="shared" si="143"/>
        <v>50</v>
      </c>
      <c r="P94" s="7">
        <f t="shared" ref="P94:P95" si="144">SUM(D94,E94,F94,G94,H94,I94,J94,K94,L94,M94,N94,O94)</f>
        <v>600</v>
      </c>
      <c r="Q94" s="4"/>
      <c r="R94" s="21">
        <f>$C$94</f>
        <v>50</v>
      </c>
      <c r="S94" s="21">
        <f t="shared" ref="S94:AC94" si="145">$C$94</f>
        <v>50</v>
      </c>
      <c r="T94" s="21">
        <f t="shared" si="145"/>
        <v>50</v>
      </c>
      <c r="U94" s="21">
        <f t="shared" si="145"/>
        <v>50</v>
      </c>
      <c r="V94" s="21">
        <f t="shared" si="145"/>
        <v>50</v>
      </c>
      <c r="W94" s="21">
        <f t="shared" si="145"/>
        <v>50</v>
      </c>
      <c r="X94" s="21">
        <f t="shared" si="145"/>
        <v>50</v>
      </c>
      <c r="Y94" s="21">
        <f t="shared" si="145"/>
        <v>50</v>
      </c>
      <c r="Z94" s="21">
        <f t="shared" si="145"/>
        <v>50</v>
      </c>
      <c r="AA94" s="21">
        <f t="shared" si="145"/>
        <v>50</v>
      </c>
      <c r="AB94" s="21">
        <f t="shared" si="145"/>
        <v>50</v>
      </c>
      <c r="AC94" s="21">
        <f t="shared" si="145"/>
        <v>50</v>
      </c>
      <c r="AD94" s="7">
        <f t="shared" ref="AD94:AD95" si="146">SUM(R94,S94,T94,U94,V94,W94,X94,Y94,Z94,AA94,AB94,AC94)</f>
        <v>600</v>
      </c>
      <c r="AE94" s="4"/>
      <c r="AF94" s="21">
        <f>$C$94</f>
        <v>50</v>
      </c>
      <c r="AG94" s="21">
        <f t="shared" ref="AG94:AQ94" si="147">$C$94</f>
        <v>50</v>
      </c>
      <c r="AH94" s="21">
        <f t="shared" si="147"/>
        <v>50</v>
      </c>
      <c r="AI94" s="21">
        <f t="shared" si="147"/>
        <v>50</v>
      </c>
      <c r="AJ94" s="21">
        <f t="shared" si="147"/>
        <v>50</v>
      </c>
      <c r="AK94" s="21">
        <f t="shared" si="147"/>
        <v>50</v>
      </c>
      <c r="AL94" s="21">
        <f t="shared" si="147"/>
        <v>50</v>
      </c>
      <c r="AM94" s="21">
        <f t="shared" si="147"/>
        <v>50</v>
      </c>
      <c r="AN94" s="21">
        <f t="shared" si="147"/>
        <v>50</v>
      </c>
      <c r="AO94" s="21">
        <f t="shared" si="147"/>
        <v>50</v>
      </c>
      <c r="AP94" s="21">
        <f t="shared" si="147"/>
        <v>50</v>
      </c>
      <c r="AQ94" s="21">
        <f t="shared" si="147"/>
        <v>50</v>
      </c>
      <c r="AR94" s="7">
        <f t="shared" ref="AR94:AR95" si="148">SUM(AF94,AG94,AH94,AI94,AJ94,AK94,AL94,AM94,AN94,AO94,AP94,AQ94)</f>
        <v>600</v>
      </c>
    </row>
    <row r="95" spans="1:44" s="9" customFormat="1" ht="19.95" customHeight="1">
      <c r="A95" s="67" t="s">
        <v>97</v>
      </c>
      <c r="C95" s="16">
        <v>40</v>
      </c>
      <c r="D95" s="21">
        <f t="shared" ref="D95:K95" si="149">$C$95</f>
        <v>40</v>
      </c>
      <c r="E95" s="21">
        <f t="shared" si="149"/>
        <v>40</v>
      </c>
      <c r="F95" s="21">
        <f t="shared" si="149"/>
        <v>40</v>
      </c>
      <c r="G95" s="21">
        <f t="shared" si="149"/>
        <v>40</v>
      </c>
      <c r="H95" s="21">
        <f t="shared" si="149"/>
        <v>40</v>
      </c>
      <c r="I95" s="21">
        <f t="shared" si="149"/>
        <v>40</v>
      </c>
      <c r="J95" s="21">
        <f t="shared" si="149"/>
        <v>40</v>
      </c>
      <c r="K95" s="21">
        <f t="shared" si="149"/>
        <v>40</v>
      </c>
      <c r="L95" s="21">
        <f t="shared" ref="L95:O95" si="150">$C$95</f>
        <v>40</v>
      </c>
      <c r="M95" s="21">
        <f t="shared" si="150"/>
        <v>40</v>
      </c>
      <c r="N95" s="21">
        <f t="shared" si="150"/>
        <v>40</v>
      </c>
      <c r="O95" s="21">
        <f t="shared" si="150"/>
        <v>40</v>
      </c>
      <c r="P95" s="7">
        <f t="shared" si="144"/>
        <v>480</v>
      </c>
      <c r="Q95" s="4"/>
      <c r="R95" s="21">
        <f>$C$95</f>
        <v>40</v>
      </c>
      <c r="S95" s="21">
        <f t="shared" ref="S95:AC95" si="151">$C$95</f>
        <v>40</v>
      </c>
      <c r="T95" s="21">
        <f t="shared" si="151"/>
        <v>40</v>
      </c>
      <c r="U95" s="21">
        <f t="shared" si="151"/>
        <v>40</v>
      </c>
      <c r="V95" s="21">
        <f t="shared" si="151"/>
        <v>40</v>
      </c>
      <c r="W95" s="21">
        <f t="shared" si="151"/>
        <v>40</v>
      </c>
      <c r="X95" s="21">
        <f t="shared" si="151"/>
        <v>40</v>
      </c>
      <c r="Y95" s="21">
        <f t="shared" si="151"/>
        <v>40</v>
      </c>
      <c r="Z95" s="21">
        <f t="shared" si="151"/>
        <v>40</v>
      </c>
      <c r="AA95" s="21">
        <f t="shared" si="151"/>
        <v>40</v>
      </c>
      <c r="AB95" s="21">
        <f t="shared" si="151"/>
        <v>40</v>
      </c>
      <c r="AC95" s="21">
        <f t="shared" si="151"/>
        <v>40</v>
      </c>
      <c r="AD95" s="7">
        <f t="shared" si="146"/>
        <v>480</v>
      </c>
      <c r="AE95" s="4"/>
      <c r="AF95" s="21">
        <f>$C$95</f>
        <v>40</v>
      </c>
      <c r="AG95" s="21">
        <f t="shared" ref="AG95:AQ95" si="152">$C$95</f>
        <v>40</v>
      </c>
      <c r="AH95" s="21">
        <f t="shared" si="152"/>
        <v>40</v>
      </c>
      <c r="AI95" s="21">
        <f t="shared" si="152"/>
        <v>40</v>
      </c>
      <c r="AJ95" s="21">
        <f t="shared" si="152"/>
        <v>40</v>
      </c>
      <c r="AK95" s="21">
        <f t="shared" si="152"/>
        <v>40</v>
      </c>
      <c r="AL95" s="21">
        <f t="shared" si="152"/>
        <v>40</v>
      </c>
      <c r="AM95" s="21">
        <f t="shared" si="152"/>
        <v>40</v>
      </c>
      <c r="AN95" s="21">
        <f t="shared" si="152"/>
        <v>40</v>
      </c>
      <c r="AO95" s="21">
        <f t="shared" si="152"/>
        <v>40</v>
      </c>
      <c r="AP95" s="21">
        <f t="shared" si="152"/>
        <v>40</v>
      </c>
      <c r="AQ95" s="21">
        <f t="shared" si="152"/>
        <v>40</v>
      </c>
      <c r="AR95" s="7">
        <f t="shared" si="148"/>
        <v>480</v>
      </c>
    </row>
    <row r="96" spans="1:44" s="6" customFormat="1" ht="10.050000000000001" customHeight="1" thickBot="1">
      <c r="A96" s="59"/>
      <c r="C96" s="16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8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8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8"/>
    </row>
    <row r="97" spans="1:44" s="6" customFormat="1" ht="19.95" customHeight="1" thickBot="1">
      <c r="A97" s="63" t="s">
        <v>54</v>
      </c>
      <c r="B97" s="22"/>
      <c r="C97" s="22"/>
      <c r="D97" s="23">
        <f t="shared" ref="D97:O97" si="153">SUM(D94:D95)</f>
        <v>90</v>
      </c>
      <c r="E97" s="23">
        <f t="shared" si="153"/>
        <v>90</v>
      </c>
      <c r="F97" s="23">
        <f t="shared" si="153"/>
        <v>90</v>
      </c>
      <c r="G97" s="23">
        <f t="shared" si="153"/>
        <v>90</v>
      </c>
      <c r="H97" s="23">
        <f t="shared" si="153"/>
        <v>90</v>
      </c>
      <c r="I97" s="23">
        <f t="shared" si="153"/>
        <v>90</v>
      </c>
      <c r="J97" s="23">
        <f t="shared" si="153"/>
        <v>90</v>
      </c>
      <c r="K97" s="23">
        <f t="shared" si="153"/>
        <v>90</v>
      </c>
      <c r="L97" s="23">
        <f t="shared" si="153"/>
        <v>90</v>
      </c>
      <c r="M97" s="23">
        <f t="shared" si="153"/>
        <v>90</v>
      </c>
      <c r="N97" s="23">
        <f t="shared" si="153"/>
        <v>90</v>
      </c>
      <c r="O97" s="23">
        <f t="shared" si="153"/>
        <v>90</v>
      </c>
      <c r="P97" s="20">
        <f>SUM(D97:O97)</f>
        <v>1080</v>
      </c>
      <c r="Q97" s="41"/>
      <c r="R97" s="23">
        <f t="shared" ref="R97:AC97" si="154">SUM(R94:R95)</f>
        <v>90</v>
      </c>
      <c r="S97" s="23">
        <f t="shared" si="154"/>
        <v>90</v>
      </c>
      <c r="T97" s="23">
        <f t="shared" si="154"/>
        <v>90</v>
      </c>
      <c r="U97" s="23">
        <f t="shared" si="154"/>
        <v>90</v>
      </c>
      <c r="V97" s="23">
        <f t="shared" si="154"/>
        <v>90</v>
      </c>
      <c r="W97" s="23">
        <f t="shared" si="154"/>
        <v>90</v>
      </c>
      <c r="X97" s="23">
        <f t="shared" si="154"/>
        <v>90</v>
      </c>
      <c r="Y97" s="23">
        <f t="shared" si="154"/>
        <v>90</v>
      </c>
      <c r="Z97" s="23">
        <f t="shared" si="154"/>
        <v>90</v>
      </c>
      <c r="AA97" s="23">
        <f t="shared" si="154"/>
        <v>90</v>
      </c>
      <c r="AB97" s="23">
        <f t="shared" si="154"/>
        <v>90</v>
      </c>
      <c r="AC97" s="23">
        <f t="shared" si="154"/>
        <v>90</v>
      </c>
      <c r="AD97" s="20">
        <f>SUM(R97:AC97)</f>
        <v>1080</v>
      </c>
      <c r="AE97" s="41"/>
      <c r="AF97" s="23">
        <f t="shared" ref="AF97:AQ97" si="155">SUM(AF94:AF95)</f>
        <v>90</v>
      </c>
      <c r="AG97" s="23">
        <f t="shared" si="155"/>
        <v>90</v>
      </c>
      <c r="AH97" s="23">
        <f t="shared" si="155"/>
        <v>90</v>
      </c>
      <c r="AI97" s="23">
        <f t="shared" si="155"/>
        <v>90</v>
      </c>
      <c r="AJ97" s="23">
        <f t="shared" si="155"/>
        <v>90</v>
      </c>
      <c r="AK97" s="23">
        <f t="shared" si="155"/>
        <v>90</v>
      </c>
      <c r="AL97" s="23">
        <f t="shared" si="155"/>
        <v>90</v>
      </c>
      <c r="AM97" s="23">
        <f t="shared" si="155"/>
        <v>90</v>
      </c>
      <c r="AN97" s="23">
        <f t="shared" si="155"/>
        <v>90</v>
      </c>
      <c r="AO97" s="23">
        <f t="shared" si="155"/>
        <v>90</v>
      </c>
      <c r="AP97" s="23">
        <f t="shared" si="155"/>
        <v>90</v>
      </c>
      <c r="AQ97" s="23">
        <f t="shared" si="155"/>
        <v>90</v>
      </c>
      <c r="AR97" s="20">
        <f>SUM(AF97:AQ97)</f>
        <v>1080</v>
      </c>
    </row>
    <row r="98" spans="1:44" s="4" customFormat="1" ht="19.95" customHeight="1">
      <c r="A98" s="62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</row>
    <row r="99" spans="1:44" s="9" customFormat="1" ht="19.95" customHeight="1">
      <c r="A99" s="66" t="s">
        <v>53</v>
      </c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</row>
    <row r="100" spans="1:44" s="9" customFormat="1" ht="19.95" customHeight="1">
      <c r="A100" s="67" t="s">
        <v>105</v>
      </c>
      <c r="C100" s="16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7">
        <f t="shared" ref="P100:P106" si="156">SUM(D100,E100,F100,G100,H100,I100,J100,K100,L100,M100,N100,O100)</f>
        <v>0</v>
      </c>
      <c r="Q100" s="4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7">
        <f t="shared" ref="AD100:AD106" si="157">SUM(R100,S100,T100,U100,V100,W100,X100,Y100,Z100,AA100,AB100,AC100)</f>
        <v>0</v>
      </c>
      <c r="AE100" s="4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7">
        <f t="shared" ref="AR100:AR106" si="158">SUM(AF100,AG100,AH100,AI100,AJ100,AK100,AL100,AM100,AN100,AO100,AP100,AQ100)</f>
        <v>0</v>
      </c>
    </row>
    <row r="101" spans="1:44" s="9" customFormat="1" ht="19.95" customHeight="1">
      <c r="A101" s="67" t="s">
        <v>55</v>
      </c>
      <c r="C101" s="16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7">
        <f t="shared" si="156"/>
        <v>0</v>
      </c>
      <c r="Q101" s="4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7">
        <f t="shared" si="157"/>
        <v>0</v>
      </c>
      <c r="AE101" s="4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7">
        <f t="shared" si="158"/>
        <v>0</v>
      </c>
    </row>
    <row r="102" spans="1:44" s="9" customFormat="1" ht="19.95" customHeight="1">
      <c r="A102" s="67" t="s">
        <v>58</v>
      </c>
      <c r="C102" s="1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7">
        <f t="shared" si="156"/>
        <v>0</v>
      </c>
      <c r="Q102" s="4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7">
        <f t="shared" si="157"/>
        <v>0</v>
      </c>
      <c r="AE102" s="4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7">
        <f t="shared" si="158"/>
        <v>0</v>
      </c>
    </row>
    <row r="103" spans="1:44" s="9" customFormat="1" ht="19.95" customHeight="1">
      <c r="A103" s="67" t="s">
        <v>98</v>
      </c>
      <c r="C103" s="16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7">
        <f t="shared" ref="P103" si="159">SUM(D103,E103,F103,G103,H103,I103,J103,K103,L103,M103,N103,O103)</f>
        <v>0</v>
      </c>
      <c r="Q103" s="4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7">
        <f t="shared" ref="AD103" si="160">SUM(R103,S103,T103,U103,V103,W103,X103,Y103,Z103,AA103,AB103,AC103)</f>
        <v>0</v>
      </c>
      <c r="AE103" s="4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7">
        <f t="shared" ref="AR103" si="161">SUM(AF103,AG103,AH103,AI103,AJ103,AK103,AL103,AM103,AN103,AO103,AP103,AQ103)</f>
        <v>0</v>
      </c>
    </row>
    <row r="104" spans="1:44" s="9" customFormat="1" ht="19.95" customHeight="1">
      <c r="A104" s="67" t="s">
        <v>57</v>
      </c>
      <c r="C104" s="16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7">
        <f t="shared" si="156"/>
        <v>0</v>
      </c>
      <c r="Q104" s="4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7">
        <f t="shared" si="157"/>
        <v>0</v>
      </c>
      <c r="AE104" s="4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7">
        <f t="shared" si="158"/>
        <v>0</v>
      </c>
    </row>
    <row r="105" spans="1:44" s="9" customFormat="1" ht="19.95" customHeight="1">
      <c r="A105" s="67" t="s">
        <v>106</v>
      </c>
      <c r="C105" s="16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7">
        <f t="shared" si="156"/>
        <v>0</v>
      </c>
      <c r="Q105" s="4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7">
        <f t="shared" si="157"/>
        <v>0</v>
      </c>
      <c r="AE105" s="4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7">
        <f t="shared" si="158"/>
        <v>0</v>
      </c>
    </row>
    <row r="106" spans="1:44" s="9" customFormat="1" ht="19.95" customHeight="1">
      <c r="A106" s="67" t="s">
        <v>59</v>
      </c>
      <c r="C106" s="16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7">
        <f t="shared" si="156"/>
        <v>0</v>
      </c>
      <c r="Q106" s="4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7">
        <f t="shared" si="157"/>
        <v>0</v>
      </c>
      <c r="AE106" s="4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7">
        <f t="shared" si="158"/>
        <v>0</v>
      </c>
    </row>
    <row r="107" spans="1:44" s="6" customFormat="1" ht="10.050000000000001" customHeight="1" thickBot="1">
      <c r="A107" s="59"/>
      <c r="C107" s="16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8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8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8"/>
    </row>
    <row r="108" spans="1:44" s="6" customFormat="1" ht="19.95" customHeight="1" thickBot="1">
      <c r="A108" s="63" t="s">
        <v>56</v>
      </c>
      <c r="B108" s="22"/>
      <c r="C108" s="22"/>
      <c r="D108" s="23">
        <f t="shared" ref="D108:O108" si="162">SUM(D100:D106)</f>
        <v>0</v>
      </c>
      <c r="E108" s="23">
        <f t="shared" si="162"/>
        <v>0</v>
      </c>
      <c r="F108" s="23">
        <f t="shared" si="162"/>
        <v>0</v>
      </c>
      <c r="G108" s="23">
        <f t="shared" si="162"/>
        <v>0</v>
      </c>
      <c r="H108" s="23">
        <f t="shared" si="162"/>
        <v>0</v>
      </c>
      <c r="I108" s="23">
        <f t="shared" si="162"/>
        <v>0</v>
      </c>
      <c r="J108" s="23">
        <f t="shared" si="162"/>
        <v>0</v>
      </c>
      <c r="K108" s="23">
        <f t="shared" si="162"/>
        <v>0</v>
      </c>
      <c r="L108" s="23">
        <f t="shared" si="162"/>
        <v>0</v>
      </c>
      <c r="M108" s="23">
        <f t="shared" si="162"/>
        <v>0</v>
      </c>
      <c r="N108" s="23">
        <f t="shared" si="162"/>
        <v>0</v>
      </c>
      <c r="O108" s="23">
        <f t="shared" si="162"/>
        <v>0</v>
      </c>
      <c r="P108" s="20">
        <f>SUM(D108:O108)</f>
        <v>0</v>
      </c>
      <c r="Q108" s="41"/>
      <c r="R108" s="23">
        <f t="shared" ref="R108:AC108" si="163">SUM(R100:R106)</f>
        <v>0</v>
      </c>
      <c r="S108" s="23">
        <f t="shared" si="163"/>
        <v>0</v>
      </c>
      <c r="T108" s="23">
        <f t="shared" si="163"/>
        <v>0</v>
      </c>
      <c r="U108" s="23">
        <f t="shared" si="163"/>
        <v>0</v>
      </c>
      <c r="V108" s="23">
        <f t="shared" si="163"/>
        <v>0</v>
      </c>
      <c r="W108" s="23">
        <f t="shared" si="163"/>
        <v>0</v>
      </c>
      <c r="X108" s="23">
        <f t="shared" si="163"/>
        <v>0</v>
      </c>
      <c r="Y108" s="23">
        <f t="shared" si="163"/>
        <v>0</v>
      </c>
      <c r="Z108" s="23">
        <f t="shared" si="163"/>
        <v>0</v>
      </c>
      <c r="AA108" s="23">
        <f t="shared" si="163"/>
        <v>0</v>
      </c>
      <c r="AB108" s="23">
        <f t="shared" si="163"/>
        <v>0</v>
      </c>
      <c r="AC108" s="23">
        <f t="shared" si="163"/>
        <v>0</v>
      </c>
      <c r="AD108" s="20">
        <f>SUM(R108:AC108)</f>
        <v>0</v>
      </c>
      <c r="AE108" s="41"/>
      <c r="AF108" s="23">
        <f t="shared" ref="AF108:AQ108" si="164">SUM(AF100:AF106)</f>
        <v>0</v>
      </c>
      <c r="AG108" s="23">
        <f t="shared" si="164"/>
        <v>0</v>
      </c>
      <c r="AH108" s="23">
        <f t="shared" si="164"/>
        <v>0</v>
      </c>
      <c r="AI108" s="23">
        <f t="shared" si="164"/>
        <v>0</v>
      </c>
      <c r="AJ108" s="23">
        <f t="shared" si="164"/>
        <v>0</v>
      </c>
      <c r="AK108" s="23">
        <f t="shared" si="164"/>
        <v>0</v>
      </c>
      <c r="AL108" s="23">
        <f t="shared" si="164"/>
        <v>0</v>
      </c>
      <c r="AM108" s="23">
        <f t="shared" si="164"/>
        <v>0</v>
      </c>
      <c r="AN108" s="23">
        <f t="shared" si="164"/>
        <v>0</v>
      </c>
      <c r="AO108" s="23">
        <f t="shared" si="164"/>
        <v>0</v>
      </c>
      <c r="AP108" s="23">
        <f t="shared" si="164"/>
        <v>0</v>
      </c>
      <c r="AQ108" s="23">
        <f t="shared" si="164"/>
        <v>0</v>
      </c>
      <c r="AR108" s="20">
        <f>SUM(AF108:AQ108)</f>
        <v>0</v>
      </c>
    </row>
    <row r="109" spans="1:44" s="4" customFormat="1" ht="19.95" customHeight="1" thickBot="1">
      <c r="A109" s="62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</row>
    <row r="110" spans="1:44" s="6" customFormat="1" ht="19.95" customHeight="1" thickBot="1">
      <c r="A110" s="63" t="s">
        <v>60</v>
      </c>
      <c r="B110" s="22"/>
      <c r="C110" s="22"/>
      <c r="D110" s="23">
        <f t="shared" ref="D110:O110" si="165">D78+D84+D91+D97+D108</f>
        <v>11965.825000000001</v>
      </c>
      <c r="E110" s="23">
        <f t="shared" si="165"/>
        <v>12165.825000000001</v>
      </c>
      <c r="F110" s="23">
        <f t="shared" si="165"/>
        <v>11965.825000000001</v>
      </c>
      <c r="G110" s="23">
        <f t="shared" si="165"/>
        <v>11965.825000000001</v>
      </c>
      <c r="H110" s="23">
        <f t="shared" si="165"/>
        <v>12465.825000000001</v>
      </c>
      <c r="I110" s="23">
        <f t="shared" si="165"/>
        <v>11965.825000000001</v>
      </c>
      <c r="J110" s="23">
        <f t="shared" si="165"/>
        <v>11965.825000000001</v>
      </c>
      <c r="K110" s="23">
        <f t="shared" si="165"/>
        <v>11965.825000000001</v>
      </c>
      <c r="L110" s="23">
        <f t="shared" si="165"/>
        <v>11965.825000000001</v>
      </c>
      <c r="M110" s="23">
        <f t="shared" si="165"/>
        <v>12165.825000000001</v>
      </c>
      <c r="N110" s="23">
        <f t="shared" si="165"/>
        <v>11965.825000000001</v>
      </c>
      <c r="O110" s="23">
        <f t="shared" si="165"/>
        <v>11965.825000000001</v>
      </c>
      <c r="P110" s="20">
        <f>SUM(D110:O110)</f>
        <v>144489.9</v>
      </c>
      <c r="Q110" s="41"/>
      <c r="R110" s="23">
        <f t="shared" ref="R110:AC110" si="166">R78+R84+R91+R97+R108</f>
        <v>11965.825000000001</v>
      </c>
      <c r="S110" s="23">
        <f t="shared" si="166"/>
        <v>12165.825000000001</v>
      </c>
      <c r="T110" s="23">
        <f t="shared" si="166"/>
        <v>11965.825000000001</v>
      </c>
      <c r="U110" s="23">
        <f t="shared" si="166"/>
        <v>11965.825000000001</v>
      </c>
      <c r="V110" s="23">
        <f t="shared" si="166"/>
        <v>12465.825000000001</v>
      </c>
      <c r="W110" s="23">
        <f t="shared" si="166"/>
        <v>11965.825000000001</v>
      </c>
      <c r="X110" s="23">
        <f t="shared" si="166"/>
        <v>11965.825000000001</v>
      </c>
      <c r="Y110" s="23">
        <f t="shared" si="166"/>
        <v>11965.825000000001</v>
      </c>
      <c r="Z110" s="23">
        <f t="shared" si="166"/>
        <v>11965.825000000001</v>
      </c>
      <c r="AA110" s="23">
        <f t="shared" si="166"/>
        <v>12165.825000000001</v>
      </c>
      <c r="AB110" s="23">
        <f t="shared" si="166"/>
        <v>11965.825000000001</v>
      </c>
      <c r="AC110" s="23">
        <f t="shared" si="166"/>
        <v>11965.825000000001</v>
      </c>
      <c r="AD110" s="20">
        <f>SUM(R110:AC110)</f>
        <v>144489.9</v>
      </c>
      <c r="AE110" s="41"/>
      <c r="AF110" s="23">
        <f t="shared" ref="AF110:AQ110" si="167">AF78+AF84+AF91+AF97+AF108</f>
        <v>11965.825000000001</v>
      </c>
      <c r="AG110" s="23">
        <f t="shared" si="167"/>
        <v>12165.825000000001</v>
      </c>
      <c r="AH110" s="23">
        <f t="shared" si="167"/>
        <v>11965.825000000001</v>
      </c>
      <c r="AI110" s="23">
        <f t="shared" si="167"/>
        <v>11965.825000000001</v>
      </c>
      <c r="AJ110" s="23">
        <f t="shared" si="167"/>
        <v>12465.825000000001</v>
      </c>
      <c r="AK110" s="23">
        <f t="shared" si="167"/>
        <v>11965.825000000001</v>
      </c>
      <c r="AL110" s="23">
        <f t="shared" si="167"/>
        <v>11965.825000000001</v>
      </c>
      <c r="AM110" s="23">
        <f t="shared" si="167"/>
        <v>11965.825000000001</v>
      </c>
      <c r="AN110" s="23">
        <f t="shared" si="167"/>
        <v>11965.825000000001</v>
      </c>
      <c r="AO110" s="23">
        <f t="shared" si="167"/>
        <v>12165.825000000001</v>
      </c>
      <c r="AP110" s="23">
        <f t="shared" si="167"/>
        <v>11965.825000000001</v>
      </c>
      <c r="AQ110" s="23">
        <f t="shared" si="167"/>
        <v>11965.825000000001</v>
      </c>
      <c r="AR110" s="20">
        <f>SUM(AF110:AQ110)</f>
        <v>144489.9</v>
      </c>
    </row>
    <row r="111" spans="1:44" s="4" customFormat="1" ht="19.95" customHeight="1" thickBot="1">
      <c r="A111" s="64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</row>
    <row r="112" spans="1:44" s="4" customFormat="1" ht="19.95" customHeight="1" thickBot="1">
      <c r="A112" s="68" t="s">
        <v>103</v>
      </c>
      <c r="B112" s="32"/>
      <c r="C112" s="32"/>
      <c r="D112" s="33">
        <f>D34-D59-D110</f>
        <v>-9009.8250000000007</v>
      </c>
      <c r="E112" s="33">
        <f>E34-E59-E110</f>
        <v>-12165.825000000001</v>
      </c>
      <c r="F112" s="33">
        <f>F34-F59-F110</f>
        <v>-11965.825000000001</v>
      </c>
      <c r="G112" s="33">
        <f>G34-G59-G110</f>
        <v>-11965.825000000001</v>
      </c>
      <c r="H112" s="33">
        <f>H34-H59-H110</f>
        <v>-12465.825000000001</v>
      </c>
      <c r="I112" s="33">
        <f>I34-I59-I110</f>
        <v>-11965.825000000001</v>
      </c>
      <c r="J112" s="33">
        <f>J34-J59-J110</f>
        <v>-11965.825000000001</v>
      </c>
      <c r="K112" s="33">
        <f>K34-K59-K110</f>
        <v>-11965.825000000001</v>
      </c>
      <c r="L112" s="33">
        <f>L34-L59-L110</f>
        <v>-11965.825000000001</v>
      </c>
      <c r="M112" s="33">
        <f>M34-M59-M110</f>
        <v>-12165.825000000001</v>
      </c>
      <c r="N112" s="33">
        <f>N34-N59-N110</f>
        <v>-11965.825000000001</v>
      </c>
      <c r="O112" s="33">
        <f>O34-O59-O110</f>
        <v>-11965.825000000001</v>
      </c>
      <c r="P112" s="34">
        <f>SUM(D112:O112)</f>
        <v>-141533.9</v>
      </c>
      <c r="Q112" s="42"/>
      <c r="R112" s="33">
        <f>R34-R59-R110</f>
        <v>-11965.825000000001</v>
      </c>
      <c r="S112" s="33">
        <f>S34-S59-S110</f>
        <v>-12165.825000000001</v>
      </c>
      <c r="T112" s="33">
        <f>T34-T59-T110</f>
        <v>-11965.825000000001</v>
      </c>
      <c r="U112" s="33">
        <f>U34-U59-U110</f>
        <v>-11965.825000000001</v>
      </c>
      <c r="V112" s="33">
        <f>V34-V59-V110</f>
        <v>-12465.825000000001</v>
      </c>
      <c r="W112" s="33">
        <f>W34-W59-W110</f>
        <v>-11965.825000000001</v>
      </c>
      <c r="X112" s="33">
        <f>X34-X59-X110</f>
        <v>-11965.825000000001</v>
      </c>
      <c r="Y112" s="33">
        <f>Y34-Y59-Y110</f>
        <v>-11965.825000000001</v>
      </c>
      <c r="Z112" s="33">
        <f>Z34-Z59-Z110</f>
        <v>-11965.825000000001</v>
      </c>
      <c r="AA112" s="33">
        <f>AA34-AA59-AA110</f>
        <v>-12165.825000000001</v>
      </c>
      <c r="AB112" s="33">
        <f>AB34-AB59-AB110</f>
        <v>-11965.825000000001</v>
      </c>
      <c r="AC112" s="33">
        <f>AC34-AC59-AC110</f>
        <v>-11965.825000000001</v>
      </c>
      <c r="AD112" s="34">
        <f>SUM(R112:AC112)</f>
        <v>-144489.9</v>
      </c>
      <c r="AE112" s="42"/>
      <c r="AF112" s="33">
        <f>AF34-AF59-AF110</f>
        <v>-11965.825000000001</v>
      </c>
      <c r="AG112" s="33">
        <f>AG34-AG59-AG110</f>
        <v>-12165.825000000001</v>
      </c>
      <c r="AH112" s="33">
        <f>AH34-AH59-AH110</f>
        <v>-11965.825000000001</v>
      </c>
      <c r="AI112" s="33">
        <f>AI34-AI59-AI110</f>
        <v>-11965.825000000001</v>
      </c>
      <c r="AJ112" s="33">
        <f>AJ34-AJ59-AJ110</f>
        <v>-12465.825000000001</v>
      </c>
      <c r="AK112" s="33">
        <f>AK34-AK59-AK110</f>
        <v>-11965.825000000001</v>
      </c>
      <c r="AL112" s="33">
        <f>AL34-AL59-AL110</f>
        <v>-11965.825000000001</v>
      </c>
      <c r="AM112" s="33">
        <f>AM34-AM59-AM110</f>
        <v>-11965.825000000001</v>
      </c>
      <c r="AN112" s="33">
        <f>AN34-AN59-AN110</f>
        <v>-11965.825000000001</v>
      </c>
      <c r="AO112" s="33">
        <f>AO34-AO59-AO110</f>
        <v>-12165.825000000001</v>
      </c>
      <c r="AP112" s="33">
        <f>AP34-AP59-AP110</f>
        <v>-11965.825000000001</v>
      </c>
      <c r="AQ112" s="33">
        <f>AQ34-AQ59-AQ110</f>
        <v>-11965.825000000001</v>
      </c>
      <c r="AR112" s="34">
        <f>SUM(AF112:AQ112)</f>
        <v>-144489.9</v>
      </c>
    </row>
    <row r="113" spans="1:45" s="29" customFormat="1" ht="19.95" customHeight="1">
      <c r="A113" s="64" t="s">
        <v>62</v>
      </c>
      <c r="D113" s="35">
        <f>D112/D34</f>
        <v>-2.542634401015945</v>
      </c>
      <c r="E113" s="35" t="e">
        <f>E112/E34</f>
        <v>#DIV/0!</v>
      </c>
      <c r="F113" s="35" t="e">
        <f>F112/F34</f>
        <v>#DIV/0!</v>
      </c>
      <c r="G113" s="35" t="e">
        <f>G112/G34</f>
        <v>#DIV/0!</v>
      </c>
      <c r="H113" s="35" t="e">
        <f>H112/H34</f>
        <v>#DIV/0!</v>
      </c>
      <c r="I113" s="35" t="e">
        <f>I112/I34</f>
        <v>#DIV/0!</v>
      </c>
      <c r="J113" s="35" t="e">
        <f>J112/J34</f>
        <v>#DIV/0!</v>
      </c>
      <c r="K113" s="35" t="e">
        <f>K112/K34</f>
        <v>#DIV/0!</v>
      </c>
      <c r="L113" s="35" t="e">
        <f>L112/L34</f>
        <v>#DIV/0!</v>
      </c>
      <c r="M113" s="35" t="e">
        <f>M112/M34</f>
        <v>#DIV/0!</v>
      </c>
      <c r="N113" s="35" t="e">
        <f>N112/N34</f>
        <v>#DIV/0!</v>
      </c>
      <c r="O113" s="35" t="e">
        <f>O112/O34</f>
        <v>#DIV/0!</v>
      </c>
      <c r="P113" s="35">
        <f>P112/P34</f>
        <v>-39.941837166643147</v>
      </c>
      <c r="Q113" s="36"/>
      <c r="R113" s="35" t="e">
        <f>R112/R34</f>
        <v>#DIV/0!</v>
      </c>
      <c r="S113" s="35" t="e">
        <f>S112/S34</f>
        <v>#DIV/0!</v>
      </c>
      <c r="T113" s="35" t="e">
        <f>T112/T34</f>
        <v>#DIV/0!</v>
      </c>
      <c r="U113" s="35" t="e">
        <f>U112/U34</f>
        <v>#DIV/0!</v>
      </c>
      <c r="V113" s="35" t="e">
        <f>V112/V34</f>
        <v>#DIV/0!</v>
      </c>
      <c r="W113" s="35" t="e">
        <f>W112/W34</f>
        <v>#DIV/0!</v>
      </c>
      <c r="X113" s="35" t="e">
        <f>X112/X34</f>
        <v>#DIV/0!</v>
      </c>
      <c r="Y113" s="35" t="e">
        <f>Y112/Y34</f>
        <v>#DIV/0!</v>
      </c>
      <c r="Z113" s="35" t="e">
        <f>Z112/Z34</f>
        <v>#DIV/0!</v>
      </c>
      <c r="AA113" s="35" t="e">
        <f>AA112/AA34</f>
        <v>#DIV/0!</v>
      </c>
      <c r="AB113" s="35" t="e">
        <f>AB112/AB34</f>
        <v>#DIV/0!</v>
      </c>
      <c r="AC113" s="35" t="e">
        <f>AC112/AC34</f>
        <v>#DIV/0!</v>
      </c>
      <c r="AD113" s="35" t="e">
        <f>AD112/AD34</f>
        <v>#DIV/0!</v>
      </c>
      <c r="AE113" s="36"/>
      <c r="AF113" s="35" t="e">
        <f>AF112/AF34</f>
        <v>#DIV/0!</v>
      </c>
      <c r="AG113" s="35" t="e">
        <f>AG112/AG34</f>
        <v>#DIV/0!</v>
      </c>
      <c r="AH113" s="35" t="e">
        <f>AH112/AH34</f>
        <v>#DIV/0!</v>
      </c>
      <c r="AI113" s="35" t="e">
        <f>AI112/AI34</f>
        <v>#DIV/0!</v>
      </c>
      <c r="AJ113" s="35" t="e">
        <f>AJ112/AJ34</f>
        <v>#DIV/0!</v>
      </c>
      <c r="AK113" s="35" t="e">
        <f>AK112/AK34</f>
        <v>#DIV/0!</v>
      </c>
      <c r="AL113" s="35" t="e">
        <f>AL112/AL34</f>
        <v>#DIV/0!</v>
      </c>
      <c r="AM113" s="35" t="e">
        <f>AM112/AM34</f>
        <v>#DIV/0!</v>
      </c>
      <c r="AN113" s="35" t="e">
        <f>AN112/AN34</f>
        <v>#DIV/0!</v>
      </c>
      <c r="AO113" s="35" t="e">
        <f>AO112/AO34</f>
        <v>#DIV/0!</v>
      </c>
      <c r="AP113" s="35" t="e">
        <f>AP112/AP34</f>
        <v>#DIV/0!</v>
      </c>
      <c r="AQ113" s="35" t="e">
        <f>AQ112/AQ34</f>
        <v>#DIV/0!</v>
      </c>
      <c r="AR113" s="35" t="e">
        <f>AR112/AR34</f>
        <v>#DIV/0!</v>
      </c>
      <c r="AS113" s="30"/>
    </row>
    <row r="114" spans="1:45" s="4" customFormat="1" ht="19.95" customHeight="1">
      <c r="A114" s="69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</row>
    <row r="115" spans="1:45" s="4" customFormat="1" ht="19.95" customHeight="1">
      <c r="A115" s="70" t="s">
        <v>22</v>
      </c>
      <c r="B115" s="31"/>
      <c r="C115" s="31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43">
        <f>SUM(D115,E115,F115,G115,H115,I115,J115,K115,L115,M115,N115,O115)</f>
        <v>0</v>
      </c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43">
        <f>SUM(R115,S115,T115,U115,V115,W115,X115,Y115,Z115,AA115,AB115,AC115)</f>
        <v>0</v>
      </c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43">
        <f>SUM(AF115,AG115,AH115,AI115,AJ115,AK115,AL115,AM115,AN115,AO115,AP115,AQ115)</f>
        <v>0</v>
      </c>
    </row>
    <row r="116" spans="1:45" s="6" customFormat="1" ht="10.050000000000001" customHeight="1" thickBot="1">
      <c r="A116" s="59"/>
      <c r="C116" s="16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</row>
    <row r="117" spans="1:45" s="4" customFormat="1" ht="19.95" customHeight="1" thickBot="1">
      <c r="A117" s="68" t="s">
        <v>104</v>
      </c>
      <c r="B117" s="32"/>
      <c r="C117" s="32"/>
      <c r="D117" s="33">
        <f>D112-D115</f>
        <v>-9009.8250000000007</v>
      </c>
      <c r="E117" s="33">
        <f t="shared" ref="E117:P117" si="168">E112-E115</f>
        <v>-12165.825000000001</v>
      </c>
      <c r="F117" s="33">
        <f t="shared" si="168"/>
        <v>-11965.825000000001</v>
      </c>
      <c r="G117" s="33">
        <f t="shared" si="168"/>
        <v>-11965.825000000001</v>
      </c>
      <c r="H117" s="33">
        <f t="shared" si="168"/>
        <v>-12465.825000000001</v>
      </c>
      <c r="I117" s="33">
        <f t="shared" si="168"/>
        <v>-11965.825000000001</v>
      </c>
      <c r="J117" s="33">
        <f t="shared" si="168"/>
        <v>-11965.825000000001</v>
      </c>
      <c r="K117" s="33">
        <f t="shared" si="168"/>
        <v>-11965.825000000001</v>
      </c>
      <c r="L117" s="33">
        <f t="shared" si="168"/>
        <v>-11965.825000000001</v>
      </c>
      <c r="M117" s="33">
        <f t="shared" si="168"/>
        <v>-12165.825000000001</v>
      </c>
      <c r="N117" s="33">
        <f t="shared" si="168"/>
        <v>-11965.825000000001</v>
      </c>
      <c r="O117" s="33">
        <f t="shared" si="168"/>
        <v>-11965.825000000001</v>
      </c>
      <c r="P117" s="39">
        <f t="shared" si="168"/>
        <v>-141533.9</v>
      </c>
      <c r="Q117" s="42"/>
      <c r="R117" s="33">
        <f>R112-R115</f>
        <v>-11965.825000000001</v>
      </c>
      <c r="S117" s="33">
        <f t="shared" ref="S117:AD117" si="169">S112-S115</f>
        <v>-12165.825000000001</v>
      </c>
      <c r="T117" s="33">
        <f t="shared" si="169"/>
        <v>-11965.825000000001</v>
      </c>
      <c r="U117" s="33">
        <f t="shared" si="169"/>
        <v>-11965.825000000001</v>
      </c>
      <c r="V117" s="33">
        <f t="shared" si="169"/>
        <v>-12465.825000000001</v>
      </c>
      <c r="W117" s="33">
        <f t="shared" si="169"/>
        <v>-11965.825000000001</v>
      </c>
      <c r="X117" s="33">
        <f t="shared" si="169"/>
        <v>-11965.825000000001</v>
      </c>
      <c r="Y117" s="33">
        <f t="shared" si="169"/>
        <v>-11965.825000000001</v>
      </c>
      <c r="Z117" s="33">
        <f t="shared" si="169"/>
        <v>-11965.825000000001</v>
      </c>
      <c r="AA117" s="33">
        <f t="shared" si="169"/>
        <v>-12165.825000000001</v>
      </c>
      <c r="AB117" s="33">
        <f t="shared" si="169"/>
        <v>-11965.825000000001</v>
      </c>
      <c r="AC117" s="33">
        <f t="shared" si="169"/>
        <v>-11965.825000000001</v>
      </c>
      <c r="AD117" s="39">
        <f t="shared" si="169"/>
        <v>-144489.9</v>
      </c>
      <c r="AE117" s="42"/>
      <c r="AF117" s="33">
        <f>AF112-AF115</f>
        <v>-11965.825000000001</v>
      </c>
      <c r="AG117" s="33">
        <f t="shared" ref="AG117:AR117" si="170">AG112-AG115</f>
        <v>-12165.825000000001</v>
      </c>
      <c r="AH117" s="33">
        <f t="shared" si="170"/>
        <v>-11965.825000000001</v>
      </c>
      <c r="AI117" s="33">
        <f t="shared" si="170"/>
        <v>-11965.825000000001</v>
      </c>
      <c r="AJ117" s="33">
        <f t="shared" si="170"/>
        <v>-12465.825000000001</v>
      </c>
      <c r="AK117" s="33">
        <f t="shared" si="170"/>
        <v>-11965.825000000001</v>
      </c>
      <c r="AL117" s="33">
        <f t="shared" si="170"/>
        <v>-11965.825000000001</v>
      </c>
      <c r="AM117" s="33">
        <f t="shared" si="170"/>
        <v>-11965.825000000001</v>
      </c>
      <c r="AN117" s="33">
        <f t="shared" si="170"/>
        <v>-11965.825000000001</v>
      </c>
      <c r="AO117" s="33">
        <f t="shared" si="170"/>
        <v>-12165.825000000001</v>
      </c>
      <c r="AP117" s="33">
        <f t="shared" si="170"/>
        <v>-11965.825000000001</v>
      </c>
      <c r="AQ117" s="33">
        <f t="shared" si="170"/>
        <v>-11965.825000000001</v>
      </c>
      <c r="AR117" s="39">
        <f t="shared" si="170"/>
        <v>-144489.9</v>
      </c>
    </row>
    <row r="118" spans="1:45" s="4" customFormat="1" ht="19.95" customHeight="1">
      <c r="A118" s="69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5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5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5"/>
    </row>
    <row r="119" spans="1:45" s="4" customFormat="1" ht="19.95" customHeight="1">
      <c r="A119" s="70" t="s">
        <v>5</v>
      </c>
      <c r="B119" s="31"/>
      <c r="C119" s="31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43">
        <f>SUM(D119,E119,F119,G119,H119,I119,J119,K119,L119,M119,N119,O119)</f>
        <v>0</v>
      </c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43">
        <f>SUM(R119,S119,T119,U119,V119,W119,X119,Y119,Z119,AA119,AB119,AC119)</f>
        <v>0</v>
      </c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43">
        <f>SUM(AF119,AG119,AH119,AI119,AJ119,AK119,AL119,AM119,AN119,AO119,AP119,AQ119)</f>
        <v>0</v>
      </c>
    </row>
    <row r="120" spans="1:45" s="6" customFormat="1" ht="10.050000000000001" customHeight="1" thickBot="1">
      <c r="A120" s="59"/>
      <c r="C120" s="16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</row>
    <row r="121" spans="1:45" s="4" customFormat="1" ht="19.95" customHeight="1" thickBot="1">
      <c r="A121" s="68" t="s">
        <v>6</v>
      </c>
      <c r="B121" s="32"/>
      <c r="C121" s="32"/>
      <c r="D121" s="33">
        <f>D117-D119</f>
        <v>-9009.8250000000007</v>
      </c>
      <c r="E121" s="33">
        <f t="shared" ref="E121:P121" si="171">E117-E119</f>
        <v>-12165.825000000001</v>
      </c>
      <c r="F121" s="33">
        <f t="shared" si="171"/>
        <v>-11965.825000000001</v>
      </c>
      <c r="G121" s="33">
        <f t="shared" si="171"/>
        <v>-11965.825000000001</v>
      </c>
      <c r="H121" s="33">
        <f t="shared" si="171"/>
        <v>-12465.825000000001</v>
      </c>
      <c r="I121" s="33">
        <f t="shared" si="171"/>
        <v>-11965.825000000001</v>
      </c>
      <c r="J121" s="33">
        <f t="shared" si="171"/>
        <v>-11965.825000000001</v>
      </c>
      <c r="K121" s="33">
        <f t="shared" si="171"/>
        <v>-11965.825000000001</v>
      </c>
      <c r="L121" s="33">
        <f t="shared" si="171"/>
        <v>-11965.825000000001</v>
      </c>
      <c r="M121" s="33">
        <f t="shared" si="171"/>
        <v>-12165.825000000001</v>
      </c>
      <c r="N121" s="33">
        <f t="shared" si="171"/>
        <v>-11965.825000000001</v>
      </c>
      <c r="O121" s="33">
        <f t="shared" si="171"/>
        <v>-11965.825000000001</v>
      </c>
      <c r="P121" s="39">
        <f t="shared" si="171"/>
        <v>-141533.9</v>
      </c>
      <c r="Q121" s="42"/>
      <c r="R121" s="33">
        <f>R117-R119</f>
        <v>-11965.825000000001</v>
      </c>
      <c r="S121" s="33">
        <f t="shared" ref="S121:AD121" si="172">S117-S119</f>
        <v>-12165.825000000001</v>
      </c>
      <c r="T121" s="33">
        <f t="shared" si="172"/>
        <v>-11965.825000000001</v>
      </c>
      <c r="U121" s="33">
        <f t="shared" si="172"/>
        <v>-11965.825000000001</v>
      </c>
      <c r="V121" s="33">
        <f t="shared" si="172"/>
        <v>-12465.825000000001</v>
      </c>
      <c r="W121" s="33">
        <f t="shared" si="172"/>
        <v>-11965.825000000001</v>
      </c>
      <c r="X121" s="33">
        <f t="shared" si="172"/>
        <v>-11965.825000000001</v>
      </c>
      <c r="Y121" s="33">
        <f t="shared" si="172"/>
        <v>-11965.825000000001</v>
      </c>
      <c r="Z121" s="33">
        <f t="shared" si="172"/>
        <v>-11965.825000000001</v>
      </c>
      <c r="AA121" s="33">
        <f t="shared" si="172"/>
        <v>-12165.825000000001</v>
      </c>
      <c r="AB121" s="33">
        <f t="shared" si="172"/>
        <v>-11965.825000000001</v>
      </c>
      <c r="AC121" s="33">
        <f t="shared" si="172"/>
        <v>-11965.825000000001</v>
      </c>
      <c r="AD121" s="39">
        <f t="shared" si="172"/>
        <v>-144489.9</v>
      </c>
      <c r="AE121" s="42"/>
      <c r="AF121" s="33">
        <f>AF117-AF119</f>
        <v>-11965.825000000001</v>
      </c>
      <c r="AG121" s="33">
        <f t="shared" ref="AG121:AR121" si="173">AG117-AG119</f>
        <v>-12165.825000000001</v>
      </c>
      <c r="AH121" s="33">
        <f t="shared" si="173"/>
        <v>-11965.825000000001</v>
      </c>
      <c r="AI121" s="33">
        <f t="shared" si="173"/>
        <v>-11965.825000000001</v>
      </c>
      <c r="AJ121" s="33">
        <f t="shared" si="173"/>
        <v>-12465.825000000001</v>
      </c>
      <c r="AK121" s="33">
        <f t="shared" si="173"/>
        <v>-11965.825000000001</v>
      </c>
      <c r="AL121" s="33">
        <f t="shared" si="173"/>
        <v>-11965.825000000001</v>
      </c>
      <c r="AM121" s="33">
        <f t="shared" si="173"/>
        <v>-11965.825000000001</v>
      </c>
      <c r="AN121" s="33">
        <f t="shared" si="173"/>
        <v>-11965.825000000001</v>
      </c>
      <c r="AO121" s="33">
        <f t="shared" si="173"/>
        <v>-12165.825000000001</v>
      </c>
      <c r="AP121" s="33">
        <f t="shared" si="173"/>
        <v>-11965.825000000001</v>
      </c>
      <c r="AQ121" s="33">
        <f t="shared" si="173"/>
        <v>-11965.825000000001</v>
      </c>
      <c r="AR121" s="39">
        <f t="shared" si="173"/>
        <v>-144489.9</v>
      </c>
    </row>
    <row r="122" spans="1:45" s="6" customFormat="1" ht="10.050000000000001" customHeight="1">
      <c r="A122" s="59"/>
      <c r="C122" s="16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</row>
    <row r="123" spans="1:45" s="4" customFormat="1" ht="19.95" customHeight="1">
      <c r="A123" s="70" t="s">
        <v>7</v>
      </c>
      <c r="B123" s="31"/>
      <c r="C123" s="3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43">
        <f>SUM(D123,E123,F123,G123,H123,I123,J123,K123,L123,M123,N123,O123)</f>
        <v>0</v>
      </c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43">
        <f>SUM(R123,S123,T123,U123,V123,W123,X123,Y123,Z123,AA123,AB123,AC123)</f>
        <v>0</v>
      </c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43">
        <f>SUM(AF123,AG123,AH123,AI123,AJ123,AK123,AL123,AM123,AN123,AO123,AP123,AQ123)</f>
        <v>0</v>
      </c>
    </row>
    <row r="124" spans="1:45" s="4" customFormat="1" ht="19.95" customHeight="1" thickBot="1">
      <c r="A124" s="62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5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5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5"/>
    </row>
    <row r="125" spans="1:45" s="4" customFormat="1" ht="19.95" customHeight="1" thickBot="1">
      <c r="A125" s="68" t="s">
        <v>8</v>
      </c>
      <c r="B125" s="32"/>
      <c r="C125" s="32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9">
        <f t="shared" ref="P125" si="174">P121-P123</f>
        <v>-141533.9</v>
      </c>
      <c r="Q125" s="42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9">
        <f t="shared" ref="AD125" si="175">AD121-AD123</f>
        <v>-144489.9</v>
      </c>
      <c r="AE125" s="42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9">
        <f t="shared" ref="AR125" si="176">AR121-AR123</f>
        <v>-144489.9</v>
      </c>
    </row>
    <row r="126" spans="1:45" s="9" customFormat="1" ht="19.95" customHeight="1">
      <c r="A126" s="65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</row>
    <row r="127" spans="1:45" s="9" customFormat="1" ht="19.95" customHeight="1">
      <c r="A127" s="65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spans="1:45" s="4" customFormat="1" ht="19.95" customHeight="1">
      <c r="A128" s="57" t="s">
        <v>9</v>
      </c>
      <c r="D128" s="11" t="str">
        <f>D3</f>
        <v>Jan</v>
      </c>
      <c r="E128" s="11" t="str">
        <f>E3</f>
        <v>Feb</v>
      </c>
      <c r="F128" s="11" t="str">
        <f>F3</f>
        <v>Mars</v>
      </c>
      <c r="G128" s="11" t="str">
        <f>G3</f>
        <v>Avril</v>
      </c>
      <c r="H128" s="11" t="str">
        <f>H3</f>
        <v>Mai</v>
      </c>
      <c r="I128" s="11" t="str">
        <f>I3</f>
        <v>Juin</v>
      </c>
      <c r="J128" s="11" t="str">
        <f>J3</f>
        <v>Juillet</v>
      </c>
      <c r="K128" s="11" t="str">
        <f>K3</f>
        <v>Août</v>
      </c>
      <c r="L128" s="11" t="str">
        <f>L3</f>
        <v>Sept</v>
      </c>
      <c r="M128" s="11" t="str">
        <f>M3</f>
        <v>Oct</v>
      </c>
      <c r="N128" s="11" t="str">
        <f>N3</f>
        <v>Nov</v>
      </c>
      <c r="O128" s="11" t="str">
        <f>O3</f>
        <v>Dec</v>
      </c>
      <c r="P128" s="11" t="str">
        <f>P3</f>
        <v>Total 2025</v>
      </c>
      <c r="R128" s="11" t="str">
        <f>R3</f>
        <v>Jan</v>
      </c>
      <c r="S128" s="11" t="str">
        <f>S3</f>
        <v>Feb</v>
      </c>
      <c r="T128" s="11" t="str">
        <f>T3</f>
        <v>Mars</v>
      </c>
      <c r="U128" s="11" t="str">
        <f>U3</f>
        <v>Avril</v>
      </c>
      <c r="V128" s="11" t="str">
        <f>V3</f>
        <v>Mai</v>
      </c>
      <c r="W128" s="11" t="str">
        <f>W3</f>
        <v>Juin</v>
      </c>
      <c r="X128" s="11" t="str">
        <f>X3</f>
        <v>Juillet</v>
      </c>
      <c r="Y128" s="11" t="str">
        <f>Y3</f>
        <v>Août</v>
      </c>
      <c r="Z128" s="11" t="str">
        <f>Z3</f>
        <v>Sept</v>
      </c>
      <c r="AA128" s="11" t="str">
        <f>AA3</f>
        <v>Oct</v>
      </c>
      <c r="AB128" s="11" t="str">
        <f>AB3</f>
        <v>Nov</v>
      </c>
      <c r="AC128" s="11" t="str">
        <f>AC3</f>
        <v>Dec</v>
      </c>
      <c r="AD128" s="11" t="str">
        <f>AD3</f>
        <v>Total 2026</v>
      </c>
      <c r="AF128" s="11" t="str">
        <f>AF3</f>
        <v>Jan</v>
      </c>
      <c r="AG128" s="11" t="str">
        <f>AG3</f>
        <v>Feb</v>
      </c>
      <c r="AH128" s="11" t="str">
        <f>AH3</f>
        <v>Mars</v>
      </c>
      <c r="AI128" s="11" t="str">
        <f>AI3</f>
        <v>Avril</v>
      </c>
      <c r="AJ128" s="11" t="str">
        <f>AJ3</f>
        <v>Mai</v>
      </c>
      <c r="AK128" s="11" t="str">
        <f>AK3</f>
        <v>Juin</v>
      </c>
      <c r="AL128" s="11" t="str">
        <f>AL3</f>
        <v>Juillet</v>
      </c>
      <c r="AM128" s="11" t="str">
        <f>AM3</f>
        <v>Août</v>
      </c>
      <c r="AN128" s="11" t="str">
        <f>AN3</f>
        <v>Sept</v>
      </c>
      <c r="AO128" s="11" t="str">
        <f>AO3</f>
        <v>Oct</v>
      </c>
      <c r="AP128" s="11" t="str">
        <f>AP3</f>
        <v>Nov</v>
      </c>
      <c r="AQ128" s="11" t="str">
        <f>AQ3</f>
        <v>Dec</v>
      </c>
      <c r="AR128" s="11" t="str">
        <f>AR3</f>
        <v>Total 2027</v>
      </c>
    </row>
    <row r="129" spans="1:44" s="4" customFormat="1" ht="19.95" customHeight="1">
      <c r="A129" s="71" t="s">
        <v>99</v>
      </c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7">
        <f>SUM(D129,E129,F129,G129,H129,I129,J129,K129,L129,M129,N129,O129)</f>
        <v>0</v>
      </c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7">
        <f>SUM(R129,S129,T129,U129,V129,W129,X129,Y129,Z129,AA129,AB129,AC129)</f>
        <v>0</v>
      </c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7">
        <f>SUM(AF129,AG129,AH129,AI129,AJ129,AK129,AL129,AM129,AN129,AO129,AP129,AQ129)</f>
        <v>0</v>
      </c>
    </row>
    <row r="130" spans="1:44" s="4" customFormat="1" ht="19.95" customHeight="1">
      <c r="A130" s="71" t="s">
        <v>100</v>
      </c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7">
        <f>SUM(D130,E130,F130,G130,H130,I130,J130,K130,L130,M130,N130,O130)</f>
        <v>0</v>
      </c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7">
        <f>SUM(R130,S130,T130,U130,V130,W130,X130,Y130,Z130,AA130,AB130,AC130)</f>
        <v>0</v>
      </c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7">
        <f>SUM(AF130,AG130,AH130,AI130,AJ130,AK130,AL130,AM130,AN130,AO130,AP130,AQ130)</f>
        <v>0</v>
      </c>
    </row>
    <row r="131" spans="1:44" s="4" customFormat="1" ht="19.95" customHeight="1">
      <c r="A131" s="71" t="s">
        <v>101</v>
      </c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7">
        <f>SUM(D131,E131,F131,G131,H131,I131,J131,K131,L131,M131,N131,O131)</f>
        <v>0</v>
      </c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7">
        <f>SUM(R131,S131,T131,U131,V131,W131,X131,Y131,Z131,AA131,AB131,AC131)</f>
        <v>0</v>
      </c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7">
        <f>SUM(AF131,AG131,AH131,AI131,AJ131,AK131,AL131,AM131,AN131,AO131,AP131,AQ131)</f>
        <v>0</v>
      </c>
    </row>
    <row r="132" spans="1:44" s="4" customFormat="1" ht="19.95" customHeight="1" thickBot="1">
      <c r="A132" s="71" t="s">
        <v>102</v>
      </c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7">
        <f>SUM(D132,E132,F132,G132,H132,I132,J132,K132,L132,M132,N132,O132)</f>
        <v>0</v>
      </c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7">
        <f>SUM(R132,S132,T132,U132,V132,W132,X132,Y132,Z132,AA132,AB132,AC132)</f>
        <v>0</v>
      </c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7">
        <f>SUM(AF132,AG132,AH132,AI132,AJ132,AK132,AL132,AM132,AN132,AO132,AP132,AQ132)</f>
        <v>0</v>
      </c>
    </row>
    <row r="133" spans="1:44" s="6" customFormat="1" ht="19.95" customHeight="1" thickBot="1">
      <c r="A133" s="63" t="s">
        <v>63</v>
      </c>
      <c r="B133" s="22"/>
      <c r="C133" s="22"/>
      <c r="D133" s="23">
        <f t="shared" ref="D133:P133" si="177">SUM(D129:D132)</f>
        <v>0</v>
      </c>
      <c r="E133" s="23">
        <f t="shared" si="177"/>
        <v>0</v>
      </c>
      <c r="F133" s="23">
        <f t="shared" si="177"/>
        <v>0</v>
      </c>
      <c r="G133" s="23">
        <f t="shared" si="177"/>
        <v>0</v>
      </c>
      <c r="H133" s="23">
        <f t="shared" si="177"/>
        <v>0</v>
      </c>
      <c r="I133" s="23">
        <f t="shared" si="177"/>
        <v>0</v>
      </c>
      <c r="J133" s="23">
        <f t="shared" si="177"/>
        <v>0</v>
      </c>
      <c r="K133" s="23">
        <f t="shared" si="177"/>
        <v>0</v>
      </c>
      <c r="L133" s="23">
        <f t="shared" si="177"/>
        <v>0</v>
      </c>
      <c r="M133" s="23">
        <f t="shared" si="177"/>
        <v>0</v>
      </c>
      <c r="N133" s="23">
        <f t="shared" si="177"/>
        <v>0</v>
      </c>
      <c r="O133" s="23">
        <f t="shared" si="177"/>
        <v>0</v>
      </c>
      <c r="P133" s="20">
        <f t="shared" si="177"/>
        <v>0</v>
      </c>
      <c r="Q133" s="41"/>
      <c r="R133" s="23">
        <f t="shared" ref="R133:AD133" si="178">SUM(R129:R132)</f>
        <v>0</v>
      </c>
      <c r="S133" s="23">
        <f t="shared" si="178"/>
        <v>0</v>
      </c>
      <c r="T133" s="23">
        <f t="shared" si="178"/>
        <v>0</v>
      </c>
      <c r="U133" s="23">
        <f t="shared" si="178"/>
        <v>0</v>
      </c>
      <c r="V133" s="23">
        <f t="shared" si="178"/>
        <v>0</v>
      </c>
      <c r="W133" s="23">
        <f t="shared" si="178"/>
        <v>0</v>
      </c>
      <c r="X133" s="23">
        <f t="shared" si="178"/>
        <v>0</v>
      </c>
      <c r="Y133" s="23">
        <f t="shared" si="178"/>
        <v>0</v>
      </c>
      <c r="Z133" s="23">
        <f t="shared" si="178"/>
        <v>0</v>
      </c>
      <c r="AA133" s="23">
        <f t="shared" si="178"/>
        <v>0</v>
      </c>
      <c r="AB133" s="23">
        <f t="shared" si="178"/>
        <v>0</v>
      </c>
      <c r="AC133" s="23">
        <f t="shared" si="178"/>
        <v>0</v>
      </c>
      <c r="AD133" s="20">
        <f t="shared" si="178"/>
        <v>0</v>
      </c>
      <c r="AE133" s="41"/>
      <c r="AF133" s="23">
        <f t="shared" ref="AF133:AR133" si="179">SUM(AF129:AF132)</f>
        <v>0</v>
      </c>
      <c r="AG133" s="23">
        <f t="shared" si="179"/>
        <v>0</v>
      </c>
      <c r="AH133" s="23">
        <f t="shared" si="179"/>
        <v>0</v>
      </c>
      <c r="AI133" s="23">
        <f t="shared" si="179"/>
        <v>0</v>
      </c>
      <c r="AJ133" s="23">
        <f t="shared" si="179"/>
        <v>0</v>
      </c>
      <c r="AK133" s="23">
        <f t="shared" si="179"/>
        <v>0</v>
      </c>
      <c r="AL133" s="23">
        <f t="shared" si="179"/>
        <v>0</v>
      </c>
      <c r="AM133" s="23">
        <f t="shared" si="179"/>
        <v>0</v>
      </c>
      <c r="AN133" s="23">
        <f t="shared" si="179"/>
        <v>0</v>
      </c>
      <c r="AO133" s="23">
        <f t="shared" si="179"/>
        <v>0</v>
      </c>
      <c r="AP133" s="23">
        <f t="shared" si="179"/>
        <v>0</v>
      </c>
      <c r="AQ133" s="23">
        <f t="shared" si="179"/>
        <v>0</v>
      </c>
      <c r="AR133" s="20">
        <f t="shared" si="179"/>
        <v>0</v>
      </c>
    </row>
    <row r="134" spans="1:44" s="4" customFormat="1" ht="19.95" customHeight="1">
      <c r="A134" s="62"/>
    </row>
    <row r="135" spans="1:44" s="4" customFormat="1" ht="19.95" customHeight="1">
      <c r="A135" s="62"/>
    </row>
    <row r="136" spans="1:44" s="4" customFormat="1" ht="19.95" customHeight="1">
      <c r="A136" s="57" t="s">
        <v>23</v>
      </c>
      <c r="D136" s="47" t="str">
        <f t="shared" ref="D136:P136" si="180">D128</f>
        <v>Jan</v>
      </c>
      <c r="E136" s="47" t="str">
        <f t="shared" si="180"/>
        <v>Feb</v>
      </c>
      <c r="F136" s="47" t="str">
        <f t="shared" si="180"/>
        <v>Mars</v>
      </c>
      <c r="G136" s="47" t="str">
        <f t="shared" si="180"/>
        <v>Avril</v>
      </c>
      <c r="H136" s="47" t="str">
        <f t="shared" si="180"/>
        <v>Mai</v>
      </c>
      <c r="I136" s="47" t="str">
        <f t="shared" si="180"/>
        <v>Juin</v>
      </c>
      <c r="J136" s="47" t="str">
        <f t="shared" si="180"/>
        <v>Juillet</v>
      </c>
      <c r="K136" s="47" t="str">
        <f t="shared" si="180"/>
        <v>Août</v>
      </c>
      <c r="L136" s="47" t="str">
        <f t="shared" si="180"/>
        <v>Sept</v>
      </c>
      <c r="M136" s="47" t="str">
        <f t="shared" si="180"/>
        <v>Oct</v>
      </c>
      <c r="N136" s="47" t="str">
        <f t="shared" si="180"/>
        <v>Nov</v>
      </c>
      <c r="O136" s="47" t="str">
        <f t="shared" si="180"/>
        <v>Dec</v>
      </c>
      <c r="P136" s="47" t="str">
        <f t="shared" si="180"/>
        <v>Total 2025</v>
      </c>
      <c r="R136" s="47" t="str">
        <f t="shared" ref="R136:AD136" si="181">R128</f>
        <v>Jan</v>
      </c>
      <c r="S136" s="47" t="str">
        <f t="shared" si="181"/>
        <v>Feb</v>
      </c>
      <c r="T136" s="47" t="str">
        <f t="shared" si="181"/>
        <v>Mars</v>
      </c>
      <c r="U136" s="47" t="str">
        <f t="shared" si="181"/>
        <v>Avril</v>
      </c>
      <c r="V136" s="47" t="str">
        <f t="shared" si="181"/>
        <v>Mai</v>
      </c>
      <c r="W136" s="47" t="str">
        <f t="shared" si="181"/>
        <v>Juin</v>
      </c>
      <c r="X136" s="47" t="str">
        <f t="shared" si="181"/>
        <v>Juillet</v>
      </c>
      <c r="Y136" s="47" t="str">
        <f t="shared" si="181"/>
        <v>Août</v>
      </c>
      <c r="Z136" s="47" t="str">
        <f t="shared" si="181"/>
        <v>Sept</v>
      </c>
      <c r="AA136" s="47" t="str">
        <f t="shared" si="181"/>
        <v>Oct</v>
      </c>
      <c r="AB136" s="47" t="str">
        <f t="shared" si="181"/>
        <v>Nov</v>
      </c>
      <c r="AC136" s="47" t="str">
        <f t="shared" si="181"/>
        <v>Dec</v>
      </c>
      <c r="AD136" s="47" t="str">
        <f t="shared" si="181"/>
        <v>Total 2026</v>
      </c>
      <c r="AF136" s="47" t="str">
        <f t="shared" ref="AF136:AR136" si="182">AF128</f>
        <v>Jan</v>
      </c>
      <c r="AG136" s="47" t="str">
        <f t="shared" si="182"/>
        <v>Feb</v>
      </c>
      <c r="AH136" s="47" t="str">
        <f t="shared" si="182"/>
        <v>Mars</v>
      </c>
      <c r="AI136" s="47" t="str">
        <f t="shared" si="182"/>
        <v>Avril</v>
      </c>
      <c r="AJ136" s="47" t="str">
        <f t="shared" si="182"/>
        <v>Mai</v>
      </c>
      <c r="AK136" s="47" t="str">
        <f t="shared" si="182"/>
        <v>Juin</v>
      </c>
      <c r="AL136" s="47" t="str">
        <f t="shared" si="182"/>
        <v>Juillet</v>
      </c>
      <c r="AM136" s="47" t="str">
        <f t="shared" si="182"/>
        <v>Août</v>
      </c>
      <c r="AN136" s="47" t="str">
        <f t="shared" si="182"/>
        <v>Sept</v>
      </c>
      <c r="AO136" s="47" t="str">
        <f t="shared" si="182"/>
        <v>Oct</v>
      </c>
      <c r="AP136" s="47" t="str">
        <f t="shared" si="182"/>
        <v>Nov</v>
      </c>
      <c r="AQ136" s="47" t="str">
        <f t="shared" si="182"/>
        <v>Dec</v>
      </c>
      <c r="AR136" s="47" t="str">
        <f t="shared" si="182"/>
        <v>Total 2027</v>
      </c>
    </row>
    <row r="137" spans="1:44" s="4" customFormat="1" ht="19.95" customHeight="1">
      <c r="A137" s="62" t="s">
        <v>24</v>
      </c>
      <c r="D137" s="79">
        <v>0</v>
      </c>
      <c r="E137" s="45">
        <f t="shared" ref="E137" si="183">D147</f>
        <v>-9009.8250000000007</v>
      </c>
      <c r="F137" s="45">
        <f t="shared" ref="F137" si="184">E147</f>
        <v>-21175.65</v>
      </c>
      <c r="G137" s="45">
        <f t="shared" ref="G137" si="185">F147</f>
        <v>-33141.475000000006</v>
      </c>
      <c r="H137" s="45">
        <f t="shared" ref="H137" si="186">G147</f>
        <v>-45107.3</v>
      </c>
      <c r="I137" s="45">
        <f t="shared" ref="I137" si="187">H147</f>
        <v>-57573.125</v>
      </c>
      <c r="J137" s="45">
        <f t="shared" ref="J137" si="188">I147</f>
        <v>-69538.95</v>
      </c>
      <c r="K137" s="45">
        <f t="shared" ref="K137" si="189">J147</f>
        <v>-81504.774999999994</v>
      </c>
      <c r="L137" s="45">
        <f t="shared" ref="L137" si="190">K147</f>
        <v>-93470.599999999991</v>
      </c>
      <c r="M137" s="45">
        <f t="shared" ref="M137" si="191">L147</f>
        <v>-105436.42499999999</v>
      </c>
      <c r="N137" s="45">
        <f t="shared" ref="N137" si="192">M147</f>
        <v>-117602.24999999999</v>
      </c>
      <c r="O137" s="45">
        <f t="shared" ref="O137" si="193">N147</f>
        <v>-129568.07499999998</v>
      </c>
      <c r="P137" s="12">
        <f>D137</f>
        <v>0</v>
      </c>
      <c r="R137" s="44">
        <f>O147</f>
        <v>-141533.9</v>
      </c>
      <c r="S137" s="45">
        <f t="shared" ref="S137:AC137" si="194">R147</f>
        <v>-153499.72500000001</v>
      </c>
      <c r="T137" s="45">
        <f t="shared" si="194"/>
        <v>-165665.55000000002</v>
      </c>
      <c r="U137" s="45">
        <f t="shared" si="194"/>
        <v>-177631.37500000003</v>
      </c>
      <c r="V137" s="45">
        <f t="shared" si="194"/>
        <v>-189597.20000000004</v>
      </c>
      <c r="W137" s="45">
        <f t="shared" si="194"/>
        <v>-202063.02500000005</v>
      </c>
      <c r="X137" s="45">
        <f t="shared" si="194"/>
        <v>-214028.85000000006</v>
      </c>
      <c r="Y137" s="45">
        <f t="shared" si="194"/>
        <v>-225994.67500000008</v>
      </c>
      <c r="Z137" s="45">
        <f t="shared" si="194"/>
        <v>-237960.50000000009</v>
      </c>
      <c r="AA137" s="45">
        <f t="shared" si="194"/>
        <v>-249926.3250000001</v>
      </c>
      <c r="AB137" s="45">
        <f t="shared" si="194"/>
        <v>-262092.15000000011</v>
      </c>
      <c r="AC137" s="45">
        <f t="shared" si="194"/>
        <v>-274057.97500000009</v>
      </c>
      <c r="AD137" s="12">
        <f>R137</f>
        <v>-141533.9</v>
      </c>
      <c r="AF137" s="46">
        <f>AC147</f>
        <v>-286023.8000000001</v>
      </c>
      <c r="AG137" s="45">
        <f t="shared" ref="AG137:AQ137" si="195">AF147</f>
        <v>-297989.62500000012</v>
      </c>
      <c r="AH137" s="45">
        <f t="shared" si="195"/>
        <v>-310155.45000000013</v>
      </c>
      <c r="AI137" s="45">
        <f t="shared" si="195"/>
        <v>-322121.27500000014</v>
      </c>
      <c r="AJ137" s="45">
        <f t="shared" si="195"/>
        <v>-334087.10000000015</v>
      </c>
      <c r="AK137" s="45">
        <f t="shared" si="195"/>
        <v>-346552.92500000016</v>
      </c>
      <c r="AL137" s="45">
        <f t="shared" si="195"/>
        <v>-358518.75000000017</v>
      </c>
      <c r="AM137" s="45">
        <f t="shared" si="195"/>
        <v>-370484.57500000019</v>
      </c>
      <c r="AN137" s="45">
        <f t="shared" si="195"/>
        <v>-382450.4000000002</v>
      </c>
      <c r="AO137" s="45">
        <f t="shared" si="195"/>
        <v>-394416.22500000021</v>
      </c>
      <c r="AP137" s="45">
        <f t="shared" si="195"/>
        <v>-406582.05000000022</v>
      </c>
      <c r="AQ137" s="45">
        <f t="shared" si="195"/>
        <v>-418547.87500000023</v>
      </c>
      <c r="AR137" s="12">
        <f>AF137</f>
        <v>-286023.8000000001</v>
      </c>
    </row>
    <row r="138" spans="1:44" s="4" customFormat="1" ht="19.95" customHeight="1">
      <c r="A138" s="62" t="s">
        <v>64</v>
      </c>
      <c r="D138" s="21"/>
      <c r="E138" s="21"/>
      <c r="F138" s="21"/>
      <c r="G138" s="21"/>
      <c r="H138" s="21"/>
      <c r="I138" s="21"/>
      <c r="J138" s="21"/>
      <c r="K138" s="21"/>
      <c r="L138" s="21"/>
      <c r="M138" s="21">
        <v>0</v>
      </c>
      <c r="N138" s="21"/>
      <c r="O138" s="21"/>
      <c r="P138" s="7">
        <f>SUM(D138,E138,F138,G138,H138,I138,J138,K138,L138,M138,N138,O138)</f>
        <v>0</v>
      </c>
      <c r="R138" s="21"/>
      <c r="S138" s="21"/>
      <c r="T138" s="21"/>
      <c r="U138" s="21"/>
      <c r="V138" s="21"/>
      <c r="W138" s="21"/>
      <c r="X138" s="21"/>
      <c r="Y138" s="21"/>
      <c r="Z138" s="21"/>
      <c r="AA138" s="21">
        <v>0</v>
      </c>
      <c r="AB138" s="21"/>
      <c r="AC138" s="21"/>
      <c r="AD138" s="7">
        <f>SUM(R138,S138,T138,U138,V138,W138,X138,Y138,Z138,AA138,AB138,AC138)</f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7">
        <f>SUM(AF138,AG138,AH138,AI138,AJ138,AK138,AL138,AM138,AN138,AO138,AP138,AQ138)</f>
        <v>0</v>
      </c>
    </row>
    <row r="139" spans="1:44" s="4" customFormat="1" ht="19.95" customHeight="1">
      <c r="A139" s="57" t="s">
        <v>25</v>
      </c>
      <c r="D139" s="50">
        <f t="shared" ref="D139:P139" si="196">SUM(D137:D138)</f>
        <v>0</v>
      </c>
      <c r="E139" s="50">
        <f t="shared" si="196"/>
        <v>-9009.8250000000007</v>
      </c>
      <c r="F139" s="50">
        <f t="shared" si="196"/>
        <v>-21175.65</v>
      </c>
      <c r="G139" s="50">
        <f t="shared" si="196"/>
        <v>-33141.475000000006</v>
      </c>
      <c r="H139" s="50">
        <f t="shared" si="196"/>
        <v>-45107.3</v>
      </c>
      <c r="I139" s="50">
        <f t="shared" si="196"/>
        <v>-57573.125</v>
      </c>
      <c r="J139" s="50">
        <f t="shared" si="196"/>
        <v>-69538.95</v>
      </c>
      <c r="K139" s="50">
        <f t="shared" si="196"/>
        <v>-81504.774999999994</v>
      </c>
      <c r="L139" s="50">
        <f t="shared" si="196"/>
        <v>-93470.599999999991</v>
      </c>
      <c r="M139" s="50">
        <f t="shared" si="196"/>
        <v>-105436.42499999999</v>
      </c>
      <c r="N139" s="50">
        <f t="shared" si="196"/>
        <v>-117602.24999999999</v>
      </c>
      <c r="O139" s="50">
        <f t="shared" si="196"/>
        <v>-129568.07499999998</v>
      </c>
      <c r="P139" s="50">
        <f t="shared" si="196"/>
        <v>0</v>
      </c>
      <c r="R139" s="50">
        <f t="shared" ref="R139:AD139" si="197">SUM(R137:R138)</f>
        <v>-141533.9</v>
      </c>
      <c r="S139" s="50">
        <f t="shared" si="197"/>
        <v>-153499.72500000001</v>
      </c>
      <c r="T139" s="50">
        <f t="shared" si="197"/>
        <v>-165665.55000000002</v>
      </c>
      <c r="U139" s="50">
        <f t="shared" si="197"/>
        <v>-177631.37500000003</v>
      </c>
      <c r="V139" s="50">
        <f t="shared" si="197"/>
        <v>-189597.20000000004</v>
      </c>
      <c r="W139" s="50">
        <f t="shared" si="197"/>
        <v>-202063.02500000005</v>
      </c>
      <c r="X139" s="50">
        <f t="shared" si="197"/>
        <v>-214028.85000000006</v>
      </c>
      <c r="Y139" s="50">
        <f t="shared" si="197"/>
        <v>-225994.67500000008</v>
      </c>
      <c r="Z139" s="50">
        <f t="shared" si="197"/>
        <v>-237960.50000000009</v>
      </c>
      <c r="AA139" s="50">
        <f t="shared" si="197"/>
        <v>-249926.3250000001</v>
      </c>
      <c r="AB139" s="50">
        <f t="shared" si="197"/>
        <v>-262092.15000000011</v>
      </c>
      <c r="AC139" s="50">
        <f t="shared" si="197"/>
        <v>-274057.97500000009</v>
      </c>
      <c r="AD139" s="50">
        <f t="shared" si="197"/>
        <v>-141533.9</v>
      </c>
      <c r="AF139" s="50">
        <f t="shared" ref="AF139:AR139" si="198">SUM(AF137:AF138)</f>
        <v>-286023.8000000001</v>
      </c>
      <c r="AG139" s="50">
        <f t="shared" si="198"/>
        <v>-297989.62500000012</v>
      </c>
      <c r="AH139" s="50">
        <f t="shared" si="198"/>
        <v>-310155.45000000013</v>
      </c>
      <c r="AI139" s="50">
        <f t="shared" si="198"/>
        <v>-322121.27500000014</v>
      </c>
      <c r="AJ139" s="50">
        <f t="shared" si="198"/>
        <v>-334087.10000000015</v>
      </c>
      <c r="AK139" s="50">
        <f t="shared" si="198"/>
        <v>-346552.92500000016</v>
      </c>
      <c r="AL139" s="50">
        <f t="shared" si="198"/>
        <v>-358518.75000000017</v>
      </c>
      <c r="AM139" s="50">
        <f t="shared" si="198"/>
        <v>-370484.57500000019</v>
      </c>
      <c r="AN139" s="50">
        <f t="shared" si="198"/>
        <v>-382450.4000000002</v>
      </c>
      <c r="AO139" s="50">
        <f t="shared" si="198"/>
        <v>-394416.22500000021</v>
      </c>
      <c r="AP139" s="50">
        <f t="shared" si="198"/>
        <v>-406582.05000000022</v>
      </c>
      <c r="AQ139" s="50">
        <f t="shared" si="198"/>
        <v>-418547.87500000023</v>
      </c>
      <c r="AR139" s="50">
        <f t="shared" si="198"/>
        <v>-286023.8000000001</v>
      </c>
    </row>
    <row r="140" spans="1:44" s="4" customFormat="1" ht="19.95" customHeight="1">
      <c r="A140" s="62" t="s">
        <v>65</v>
      </c>
      <c r="D140" s="51">
        <f>D34</f>
        <v>3543.5</v>
      </c>
      <c r="E140" s="51">
        <f>E34</f>
        <v>0</v>
      </c>
      <c r="F140" s="51">
        <f>F34</f>
        <v>0</v>
      </c>
      <c r="G140" s="51">
        <f>G34</f>
        <v>0</v>
      </c>
      <c r="H140" s="51">
        <f>H34</f>
        <v>0</v>
      </c>
      <c r="I140" s="51">
        <f>I34</f>
        <v>0</v>
      </c>
      <c r="J140" s="51">
        <f>J34</f>
        <v>0</v>
      </c>
      <c r="K140" s="51">
        <f>K34</f>
        <v>0</v>
      </c>
      <c r="L140" s="51">
        <f>L34</f>
        <v>0</v>
      </c>
      <c r="M140" s="51">
        <f>M34</f>
        <v>0</v>
      </c>
      <c r="N140" s="51">
        <f>N34</f>
        <v>0</v>
      </c>
      <c r="O140" s="51">
        <f>O34</f>
        <v>0</v>
      </c>
      <c r="P140" s="13">
        <f>P34</f>
        <v>3543.5</v>
      </c>
      <c r="R140" s="51">
        <f>R34</f>
        <v>0</v>
      </c>
      <c r="S140" s="51">
        <f>S34</f>
        <v>0</v>
      </c>
      <c r="T140" s="51">
        <f>T34</f>
        <v>0</v>
      </c>
      <c r="U140" s="51">
        <f>U34</f>
        <v>0</v>
      </c>
      <c r="V140" s="51">
        <f>V34</f>
        <v>0</v>
      </c>
      <c r="W140" s="51">
        <f>W34</f>
        <v>0</v>
      </c>
      <c r="X140" s="51">
        <f>X34</f>
        <v>0</v>
      </c>
      <c r="Y140" s="51">
        <f>Y34</f>
        <v>0</v>
      </c>
      <c r="Z140" s="51">
        <f>Z34</f>
        <v>0</v>
      </c>
      <c r="AA140" s="51">
        <f>AA34</f>
        <v>0</v>
      </c>
      <c r="AB140" s="51">
        <f>AB34</f>
        <v>0</v>
      </c>
      <c r="AC140" s="51">
        <f>AC34</f>
        <v>0</v>
      </c>
      <c r="AD140" s="13">
        <f>AD34</f>
        <v>0</v>
      </c>
      <c r="AF140" s="51">
        <f>AF34</f>
        <v>0</v>
      </c>
      <c r="AG140" s="51">
        <f>AG34</f>
        <v>0</v>
      </c>
      <c r="AH140" s="51">
        <f>AH34</f>
        <v>0</v>
      </c>
      <c r="AI140" s="51">
        <f>AI34</f>
        <v>0</v>
      </c>
      <c r="AJ140" s="51">
        <f>AJ34</f>
        <v>0</v>
      </c>
      <c r="AK140" s="51">
        <f>AK34</f>
        <v>0</v>
      </c>
      <c r="AL140" s="51">
        <f>AL34</f>
        <v>0</v>
      </c>
      <c r="AM140" s="51">
        <f>AM34</f>
        <v>0</v>
      </c>
      <c r="AN140" s="51">
        <f>AN34</f>
        <v>0</v>
      </c>
      <c r="AO140" s="51">
        <f>AO34</f>
        <v>0</v>
      </c>
      <c r="AP140" s="51">
        <f>AP34</f>
        <v>0</v>
      </c>
      <c r="AQ140" s="51">
        <f>AQ34</f>
        <v>0</v>
      </c>
      <c r="AR140" s="13">
        <f>AR34</f>
        <v>0</v>
      </c>
    </row>
    <row r="141" spans="1:44" s="4" customFormat="1" ht="19.95" customHeight="1">
      <c r="A141" s="65" t="s">
        <v>10</v>
      </c>
      <c r="D141" s="49">
        <f t="shared" ref="D141:P141" si="199">D140+D139</f>
        <v>3543.5</v>
      </c>
      <c r="E141" s="49">
        <f t="shared" si="199"/>
        <v>-9009.8250000000007</v>
      </c>
      <c r="F141" s="49">
        <f t="shared" si="199"/>
        <v>-21175.65</v>
      </c>
      <c r="G141" s="49">
        <f t="shared" si="199"/>
        <v>-33141.475000000006</v>
      </c>
      <c r="H141" s="49">
        <f t="shared" si="199"/>
        <v>-45107.3</v>
      </c>
      <c r="I141" s="49">
        <f t="shared" si="199"/>
        <v>-57573.125</v>
      </c>
      <c r="J141" s="49">
        <f t="shared" si="199"/>
        <v>-69538.95</v>
      </c>
      <c r="K141" s="49">
        <f t="shared" si="199"/>
        <v>-81504.774999999994</v>
      </c>
      <c r="L141" s="49">
        <f t="shared" si="199"/>
        <v>-93470.599999999991</v>
      </c>
      <c r="M141" s="49">
        <f t="shared" si="199"/>
        <v>-105436.42499999999</v>
      </c>
      <c r="N141" s="49">
        <f t="shared" si="199"/>
        <v>-117602.24999999999</v>
      </c>
      <c r="O141" s="49">
        <f t="shared" si="199"/>
        <v>-129568.07499999998</v>
      </c>
      <c r="P141" s="49">
        <f t="shared" si="199"/>
        <v>3543.5</v>
      </c>
      <c r="R141" s="49">
        <f t="shared" ref="R141:AD141" si="200">R140+R139</f>
        <v>-141533.9</v>
      </c>
      <c r="S141" s="49">
        <f t="shared" si="200"/>
        <v>-153499.72500000001</v>
      </c>
      <c r="T141" s="49">
        <f t="shared" si="200"/>
        <v>-165665.55000000002</v>
      </c>
      <c r="U141" s="49">
        <f t="shared" si="200"/>
        <v>-177631.37500000003</v>
      </c>
      <c r="V141" s="49">
        <f t="shared" si="200"/>
        <v>-189597.20000000004</v>
      </c>
      <c r="W141" s="49">
        <f t="shared" si="200"/>
        <v>-202063.02500000005</v>
      </c>
      <c r="X141" s="49">
        <f t="shared" si="200"/>
        <v>-214028.85000000006</v>
      </c>
      <c r="Y141" s="49">
        <f t="shared" si="200"/>
        <v>-225994.67500000008</v>
      </c>
      <c r="Z141" s="49">
        <f t="shared" si="200"/>
        <v>-237960.50000000009</v>
      </c>
      <c r="AA141" s="49">
        <f t="shared" si="200"/>
        <v>-249926.3250000001</v>
      </c>
      <c r="AB141" s="49">
        <f t="shared" si="200"/>
        <v>-262092.15000000011</v>
      </c>
      <c r="AC141" s="49">
        <f t="shared" si="200"/>
        <v>-274057.97500000009</v>
      </c>
      <c r="AD141" s="49">
        <f t="shared" si="200"/>
        <v>-141533.9</v>
      </c>
      <c r="AF141" s="49">
        <f t="shared" ref="AF141:AR141" si="201">AF140+AF139</f>
        <v>-286023.8000000001</v>
      </c>
      <c r="AG141" s="49">
        <f t="shared" si="201"/>
        <v>-297989.62500000012</v>
      </c>
      <c r="AH141" s="49">
        <f t="shared" si="201"/>
        <v>-310155.45000000013</v>
      </c>
      <c r="AI141" s="49">
        <f t="shared" si="201"/>
        <v>-322121.27500000014</v>
      </c>
      <c r="AJ141" s="49">
        <f t="shared" si="201"/>
        <v>-334087.10000000015</v>
      </c>
      <c r="AK141" s="49">
        <f t="shared" si="201"/>
        <v>-346552.92500000016</v>
      </c>
      <c r="AL141" s="49">
        <f t="shared" si="201"/>
        <v>-358518.75000000017</v>
      </c>
      <c r="AM141" s="49">
        <f t="shared" si="201"/>
        <v>-370484.57500000019</v>
      </c>
      <c r="AN141" s="49">
        <f t="shared" si="201"/>
        <v>-382450.4000000002</v>
      </c>
      <c r="AO141" s="49">
        <f t="shared" si="201"/>
        <v>-394416.22500000021</v>
      </c>
      <c r="AP141" s="49">
        <f t="shared" si="201"/>
        <v>-406582.05000000022</v>
      </c>
      <c r="AQ141" s="49">
        <f t="shared" si="201"/>
        <v>-418547.87500000023</v>
      </c>
      <c r="AR141" s="49">
        <f t="shared" si="201"/>
        <v>-286023.8000000001</v>
      </c>
    </row>
    <row r="142" spans="1:44" s="4" customFormat="1" ht="19.95" customHeight="1">
      <c r="A142" s="62" t="s">
        <v>66</v>
      </c>
      <c r="D142" s="21">
        <f>-(D59+D110)</f>
        <v>-12553.325000000001</v>
      </c>
      <c r="E142" s="21">
        <f>-(E59+E110)</f>
        <v>-12165.825000000001</v>
      </c>
      <c r="F142" s="21">
        <f>-(F59+F110)</f>
        <v>-11965.825000000001</v>
      </c>
      <c r="G142" s="21">
        <f>-(G59+G110)</f>
        <v>-11965.825000000001</v>
      </c>
      <c r="H142" s="21">
        <f>-(H59+H110)</f>
        <v>-12465.825000000001</v>
      </c>
      <c r="I142" s="21">
        <f>-(I59+I110)</f>
        <v>-11965.825000000001</v>
      </c>
      <c r="J142" s="21">
        <f>-(J59+J110)</f>
        <v>-11965.825000000001</v>
      </c>
      <c r="K142" s="21">
        <f>-(K59+K110)</f>
        <v>-11965.825000000001</v>
      </c>
      <c r="L142" s="21">
        <f>-(L59+L110)</f>
        <v>-11965.825000000001</v>
      </c>
      <c r="M142" s="21">
        <f>-(M59+M110)</f>
        <v>-12165.825000000001</v>
      </c>
      <c r="N142" s="21">
        <f>-(N59+N110)</f>
        <v>-11965.825000000001</v>
      </c>
      <c r="O142" s="21">
        <f>-(O59+O110)</f>
        <v>-11965.825000000001</v>
      </c>
      <c r="P142" s="21">
        <f>-(P59+P110)</f>
        <v>-145077.4</v>
      </c>
      <c r="R142" s="21">
        <f>-(R59+R110)</f>
        <v>-11965.825000000001</v>
      </c>
      <c r="S142" s="21">
        <f>-(S59+S110)</f>
        <v>-12165.825000000001</v>
      </c>
      <c r="T142" s="21">
        <f>-(T59+T110)</f>
        <v>-11965.825000000001</v>
      </c>
      <c r="U142" s="21">
        <f>-(U59+U110)</f>
        <v>-11965.825000000001</v>
      </c>
      <c r="V142" s="21">
        <f>-(V59+V110)</f>
        <v>-12465.825000000001</v>
      </c>
      <c r="W142" s="21">
        <f>-(W59+W110)</f>
        <v>-11965.825000000001</v>
      </c>
      <c r="X142" s="21">
        <f>-(X59+X110)</f>
        <v>-11965.825000000001</v>
      </c>
      <c r="Y142" s="21">
        <f>-(Y59+Y110)</f>
        <v>-11965.825000000001</v>
      </c>
      <c r="Z142" s="21">
        <f>-(Z59+Z110)</f>
        <v>-11965.825000000001</v>
      </c>
      <c r="AA142" s="21">
        <f>-(AA59+AA110)</f>
        <v>-12165.825000000001</v>
      </c>
      <c r="AB142" s="21">
        <f>-(AB59+AB110)</f>
        <v>-11965.825000000001</v>
      </c>
      <c r="AC142" s="21">
        <f>-(AC59+AC110)</f>
        <v>-11965.825000000001</v>
      </c>
      <c r="AD142" s="21">
        <f>-(AD59+AD110)</f>
        <v>-144489.9</v>
      </c>
      <c r="AF142" s="21">
        <f>-(AF59+AF110)</f>
        <v>-11965.825000000001</v>
      </c>
      <c r="AG142" s="21">
        <f>-(AG59+AG110)</f>
        <v>-12165.825000000001</v>
      </c>
      <c r="AH142" s="21">
        <f>-(AH59+AH110)</f>
        <v>-11965.825000000001</v>
      </c>
      <c r="AI142" s="21">
        <f>-(AI59+AI110)</f>
        <v>-11965.825000000001</v>
      </c>
      <c r="AJ142" s="21">
        <f>-(AJ59+AJ110)</f>
        <v>-12465.825000000001</v>
      </c>
      <c r="AK142" s="21">
        <f>-(AK59+AK110)</f>
        <v>-11965.825000000001</v>
      </c>
      <c r="AL142" s="21">
        <f>-(AL59+AL110)</f>
        <v>-11965.825000000001</v>
      </c>
      <c r="AM142" s="21">
        <f>-(AM59+AM110)</f>
        <v>-11965.825000000001</v>
      </c>
      <c r="AN142" s="21">
        <f>-(AN59+AN110)</f>
        <v>-11965.825000000001</v>
      </c>
      <c r="AO142" s="21">
        <f>-(AO59+AO110)</f>
        <v>-12165.825000000001</v>
      </c>
      <c r="AP142" s="21">
        <f>-(AP59+AP110)</f>
        <v>-11965.825000000001</v>
      </c>
      <c r="AQ142" s="21">
        <f>-(AQ59+AQ110)</f>
        <v>-11965.825000000001</v>
      </c>
      <c r="AR142" s="21">
        <f>-(AR59+AR110)</f>
        <v>-144489.9</v>
      </c>
    </row>
    <row r="143" spans="1:44" s="4" customFormat="1" ht="19.95" customHeight="1">
      <c r="A143" s="62" t="s">
        <v>11</v>
      </c>
      <c r="D143" s="21">
        <f t="shared" ref="D143:P143" si="202">-D133</f>
        <v>0</v>
      </c>
      <c r="E143" s="21">
        <f t="shared" si="202"/>
        <v>0</v>
      </c>
      <c r="F143" s="21">
        <f t="shared" si="202"/>
        <v>0</v>
      </c>
      <c r="G143" s="21">
        <f t="shared" si="202"/>
        <v>0</v>
      </c>
      <c r="H143" s="21">
        <f t="shared" si="202"/>
        <v>0</v>
      </c>
      <c r="I143" s="21">
        <f t="shared" si="202"/>
        <v>0</v>
      </c>
      <c r="J143" s="21">
        <f t="shared" si="202"/>
        <v>0</v>
      </c>
      <c r="K143" s="21">
        <f t="shared" si="202"/>
        <v>0</v>
      </c>
      <c r="L143" s="21">
        <f t="shared" si="202"/>
        <v>0</v>
      </c>
      <c r="M143" s="21">
        <f t="shared" si="202"/>
        <v>0</v>
      </c>
      <c r="N143" s="21">
        <f t="shared" si="202"/>
        <v>0</v>
      </c>
      <c r="O143" s="21">
        <f t="shared" si="202"/>
        <v>0</v>
      </c>
      <c r="P143" s="21">
        <f t="shared" si="202"/>
        <v>0</v>
      </c>
      <c r="R143" s="21">
        <f t="shared" ref="R143:AD143" si="203">-R133</f>
        <v>0</v>
      </c>
      <c r="S143" s="21">
        <f t="shared" si="203"/>
        <v>0</v>
      </c>
      <c r="T143" s="21">
        <f t="shared" si="203"/>
        <v>0</v>
      </c>
      <c r="U143" s="21">
        <f t="shared" si="203"/>
        <v>0</v>
      </c>
      <c r="V143" s="21">
        <f t="shared" si="203"/>
        <v>0</v>
      </c>
      <c r="W143" s="21">
        <f t="shared" si="203"/>
        <v>0</v>
      </c>
      <c r="X143" s="21">
        <f t="shared" si="203"/>
        <v>0</v>
      </c>
      <c r="Y143" s="21">
        <f t="shared" si="203"/>
        <v>0</v>
      </c>
      <c r="Z143" s="21">
        <f t="shared" si="203"/>
        <v>0</v>
      </c>
      <c r="AA143" s="21">
        <f t="shared" si="203"/>
        <v>0</v>
      </c>
      <c r="AB143" s="21">
        <f t="shared" si="203"/>
        <v>0</v>
      </c>
      <c r="AC143" s="21">
        <f t="shared" si="203"/>
        <v>0</v>
      </c>
      <c r="AD143" s="21">
        <f t="shared" si="203"/>
        <v>0</v>
      </c>
      <c r="AF143" s="21">
        <f t="shared" ref="AF143:AR143" si="204">-AF133</f>
        <v>0</v>
      </c>
      <c r="AG143" s="21">
        <f t="shared" si="204"/>
        <v>0</v>
      </c>
      <c r="AH143" s="21">
        <f t="shared" si="204"/>
        <v>0</v>
      </c>
      <c r="AI143" s="21">
        <f t="shared" si="204"/>
        <v>0</v>
      </c>
      <c r="AJ143" s="21">
        <f t="shared" si="204"/>
        <v>0</v>
      </c>
      <c r="AK143" s="21">
        <f t="shared" si="204"/>
        <v>0</v>
      </c>
      <c r="AL143" s="21">
        <f t="shared" si="204"/>
        <v>0</v>
      </c>
      <c r="AM143" s="21">
        <f t="shared" si="204"/>
        <v>0</v>
      </c>
      <c r="AN143" s="21">
        <f t="shared" si="204"/>
        <v>0</v>
      </c>
      <c r="AO143" s="21">
        <f t="shared" si="204"/>
        <v>0</v>
      </c>
      <c r="AP143" s="21">
        <f t="shared" si="204"/>
        <v>0</v>
      </c>
      <c r="AQ143" s="21">
        <f t="shared" si="204"/>
        <v>0</v>
      </c>
      <c r="AR143" s="21">
        <f t="shared" si="204"/>
        <v>0</v>
      </c>
    </row>
    <row r="144" spans="1:44" s="4" customFormat="1" ht="19.95" customHeight="1">
      <c r="A144" s="62" t="s">
        <v>12</v>
      </c>
      <c r="D144" s="21">
        <f t="shared" ref="D144:P144" si="205">-(D119+D123)</f>
        <v>0</v>
      </c>
      <c r="E144" s="21">
        <f t="shared" si="205"/>
        <v>0</v>
      </c>
      <c r="F144" s="21">
        <f t="shared" si="205"/>
        <v>0</v>
      </c>
      <c r="G144" s="21">
        <f t="shared" si="205"/>
        <v>0</v>
      </c>
      <c r="H144" s="21">
        <f t="shared" si="205"/>
        <v>0</v>
      </c>
      <c r="I144" s="21">
        <f t="shared" si="205"/>
        <v>0</v>
      </c>
      <c r="J144" s="21">
        <f t="shared" si="205"/>
        <v>0</v>
      </c>
      <c r="K144" s="21">
        <f t="shared" si="205"/>
        <v>0</v>
      </c>
      <c r="L144" s="21">
        <f t="shared" si="205"/>
        <v>0</v>
      </c>
      <c r="M144" s="21">
        <f t="shared" si="205"/>
        <v>0</v>
      </c>
      <c r="N144" s="21">
        <f t="shared" si="205"/>
        <v>0</v>
      </c>
      <c r="O144" s="21">
        <f t="shared" si="205"/>
        <v>0</v>
      </c>
      <c r="P144" s="21">
        <f t="shared" si="205"/>
        <v>0</v>
      </c>
      <c r="R144" s="21">
        <f t="shared" ref="R144:AD144" si="206">-(R119+R123)</f>
        <v>0</v>
      </c>
      <c r="S144" s="21">
        <f t="shared" si="206"/>
        <v>0</v>
      </c>
      <c r="T144" s="21">
        <f t="shared" si="206"/>
        <v>0</v>
      </c>
      <c r="U144" s="21">
        <f t="shared" si="206"/>
        <v>0</v>
      </c>
      <c r="V144" s="21">
        <f t="shared" si="206"/>
        <v>0</v>
      </c>
      <c r="W144" s="21">
        <f t="shared" si="206"/>
        <v>0</v>
      </c>
      <c r="X144" s="21">
        <f t="shared" si="206"/>
        <v>0</v>
      </c>
      <c r="Y144" s="21">
        <f t="shared" si="206"/>
        <v>0</v>
      </c>
      <c r="Z144" s="21">
        <f t="shared" si="206"/>
        <v>0</v>
      </c>
      <c r="AA144" s="21">
        <f t="shared" si="206"/>
        <v>0</v>
      </c>
      <c r="AB144" s="21">
        <f t="shared" si="206"/>
        <v>0</v>
      </c>
      <c r="AC144" s="21">
        <f t="shared" si="206"/>
        <v>0</v>
      </c>
      <c r="AD144" s="21">
        <f t="shared" si="206"/>
        <v>0</v>
      </c>
      <c r="AF144" s="21">
        <f t="shared" ref="AF144:AR144" si="207">-(AF119+AF123)</f>
        <v>0</v>
      </c>
      <c r="AG144" s="21">
        <f t="shared" si="207"/>
        <v>0</v>
      </c>
      <c r="AH144" s="21">
        <f t="shared" si="207"/>
        <v>0</v>
      </c>
      <c r="AI144" s="21">
        <f t="shared" si="207"/>
        <v>0</v>
      </c>
      <c r="AJ144" s="21">
        <f t="shared" si="207"/>
        <v>0</v>
      </c>
      <c r="AK144" s="21">
        <f t="shared" si="207"/>
        <v>0</v>
      </c>
      <c r="AL144" s="21">
        <f t="shared" si="207"/>
        <v>0</v>
      </c>
      <c r="AM144" s="21">
        <f t="shared" si="207"/>
        <v>0</v>
      </c>
      <c r="AN144" s="21">
        <f t="shared" si="207"/>
        <v>0</v>
      </c>
      <c r="AO144" s="21">
        <f t="shared" si="207"/>
        <v>0</v>
      </c>
      <c r="AP144" s="21">
        <f t="shared" si="207"/>
        <v>0</v>
      </c>
      <c r="AQ144" s="21">
        <f t="shared" si="207"/>
        <v>0</v>
      </c>
      <c r="AR144" s="21">
        <f t="shared" si="207"/>
        <v>0</v>
      </c>
    </row>
    <row r="145" spans="1:44" s="4" customFormat="1" ht="19.95" customHeight="1" thickBot="1">
      <c r="A145" s="65" t="s">
        <v>13</v>
      </c>
      <c r="D145" s="52">
        <f t="shared" ref="D145:P145" si="208">SUM(D142:D144)</f>
        <v>-12553.325000000001</v>
      </c>
      <c r="E145" s="52">
        <f t="shared" si="208"/>
        <v>-12165.825000000001</v>
      </c>
      <c r="F145" s="52">
        <f t="shared" si="208"/>
        <v>-11965.825000000001</v>
      </c>
      <c r="G145" s="52">
        <f t="shared" si="208"/>
        <v>-11965.825000000001</v>
      </c>
      <c r="H145" s="52">
        <f t="shared" si="208"/>
        <v>-12465.825000000001</v>
      </c>
      <c r="I145" s="52">
        <f t="shared" si="208"/>
        <v>-11965.825000000001</v>
      </c>
      <c r="J145" s="52">
        <f t="shared" si="208"/>
        <v>-11965.825000000001</v>
      </c>
      <c r="K145" s="52">
        <f t="shared" si="208"/>
        <v>-11965.825000000001</v>
      </c>
      <c r="L145" s="52">
        <f t="shared" si="208"/>
        <v>-11965.825000000001</v>
      </c>
      <c r="M145" s="52">
        <f t="shared" si="208"/>
        <v>-12165.825000000001</v>
      </c>
      <c r="N145" s="52">
        <f t="shared" si="208"/>
        <v>-11965.825000000001</v>
      </c>
      <c r="O145" s="52">
        <f t="shared" si="208"/>
        <v>-11965.825000000001</v>
      </c>
      <c r="P145" s="52">
        <f t="shared" si="208"/>
        <v>-145077.4</v>
      </c>
      <c r="R145" s="52">
        <f t="shared" ref="R145:AD145" si="209">SUM(R142:R144)</f>
        <v>-11965.825000000001</v>
      </c>
      <c r="S145" s="52">
        <f t="shared" si="209"/>
        <v>-12165.825000000001</v>
      </c>
      <c r="T145" s="52">
        <f t="shared" si="209"/>
        <v>-11965.825000000001</v>
      </c>
      <c r="U145" s="52">
        <f t="shared" si="209"/>
        <v>-11965.825000000001</v>
      </c>
      <c r="V145" s="52">
        <f t="shared" si="209"/>
        <v>-12465.825000000001</v>
      </c>
      <c r="W145" s="52">
        <f t="shared" si="209"/>
        <v>-11965.825000000001</v>
      </c>
      <c r="X145" s="52">
        <f t="shared" si="209"/>
        <v>-11965.825000000001</v>
      </c>
      <c r="Y145" s="52">
        <f t="shared" si="209"/>
        <v>-11965.825000000001</v>
      </c>
      <c r="Z145" s="52">
        <f t="shared" si="209"/>
        <v>-11965.825000000001</v>
      </c>
      <c r="AA145" s="52">
        <f t="shared" si="209"/>
        <v>-12165.825000000001</v>
      </c>
      <c r="AB145" s="52">
        <f t="shared" si="209"/>
        <v>-11965.825000000001</v>
      </c>
      <c r="AC145" s="52">
        <f t="shared" si="209"/>
        <v>-11965.825000000001</v>
      </c>
      <c r="AD145" s="52">
        <f t="shared" si="209"/>
        <v>-144489.9</v>
      </c>
      <c r="AF145" s="52">
        <f t="shared" ref="AF145:AR145" si="210">SUM(AF142:AF144)</f>
        <v>-11965.825000000001</v>
      </c>
      <c r="AG145" s="52">
        <f t="shared" si="210"/>
        <v>-12165.825000000001</v>
      </c>
      <c r="AH145" s="52">
        <f t="shared" si="210"/>
        <v>-11965.825000000001</v>
      </c>
      <c r="AI145" s="52">
        <f t="shared" si="210"/>
        <v>-11965.825000000001</v>
      </c>
      <c r="AJ145" s="52">
        <f t="shared" si="210"/>
        <v>-12465.825000000001</v>
      </c>
      <c r="AK145" s="52">
        <f t="shared" si="210"/>
        <v>-11965.825000000001</v>
      </c>
      <c r="AL145" s="52">
        <f t="shared" si="210"/>
        <v>-11965.825000000001</v>
      </c>
      <c r="AM145" s="52">
        <f t="shared" si="210"/>
        <v>-11965.825000000001</v>
      </c>
      <c r="AN145" s="52">
        <f t="shared" si="210"/>
        <v>-11965.825000000001</v>
      </c>
      <c r="AO145" s="52">
        <f t="shared" si="210"/>
        <v>-12165.825000000001</v>
      </c>
      <c r="AP145" s="52">
        <f t="shared" si="210"/>
        <v>-11965.825000000001</v>
      </c>
      <c r="AQ145" s="52">
        <f t="shared" si="210"/>
        <v>-11965.825000000001</v>
      </c>
      <c r="AR145" s="52">
        <f t="shared" si="210"/>
        <v>-144489.9</v>
      </c>
    </row>
    <row r="146" spans="1:44" s="4" customFormat="1" ht="19.95" customHeight="1" thickTop="1" thickBot="1">
      <c r="A146" s="65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</row>
    <row r="147" spans="1:44" s="9" customFormat="1" ht="19.95" customHeight="1" thickBot="1">
      <c r="A147" s="68" t="s">
        <v>26</v>
      </c>
      <c r="B147" s="54"/>
      <c r="C147" s="54"/>
      <c r="D147" s="39">
        <f>D141+D145</f>
        <v>-9009.8250000000007</v>
      </c>
      <c r="E147" s="39">
        <f t="shared" ref="E147:P147" si="211">E141+E145</f>
        <v>-21175.65</v>
      </c>
      <c r="F147" s="39">
        <f t="shared" si="211"/>
        <v>-33141.475000000006</v>
      </c>
      <c r="G147" s="39">
        <f t="shared" si="211"/>
        <v>-45107.3</v>
      </c>
      <c r="H147" s="39">
        <f t="shared" si="211"/>
        <v>-57573.125</v>
      </c>
      <c r="I147" s="39">
        <f t="shared" si="211"/>
        <v>-69538.95</v>
      </c>
      <c r="J147" s="39">
        <f t="shared" si="211"/>
        <v>-81504.774999999994</v>
      </c>
      <c r="K147" s="39">
        <f t="shared" si="211"/>
        <v>-93470.599999999991</v>
      </c>
      <c r="L147" s="39">
        <f t="shared" si="211"/>
        <v>-105436.42499999999</v>
      </c>
      <c r="M147" s="39">
        <f t="shared" si="211"/>
        <v>-117602.24999999999</v>
      </c>
      <c r="N147" s="39">
        <f t="shared" si="211"/>
        <v>-129568.07499999998</v>
      </c>
      <c r="O147" s="39">
        <f t="shared" si="211"/>
        <v>-141533.9</v>
      </c>
      <c r="P147" s="39">
        <f t="shared" si="211"/>
        <v>-141533.9</v>
      </c>
      <c r="Q147" s="55"/>
      <c r="R147" s="39">
        <f>R141+R145</f>
        <v>-153499.72500000001</v>
      </c>
      <c r="S147" s="39">
        <f t="shared" ref="S147:AD147" si="212">S141+S145</f>
        <v>-165665.55000000002</v>
      </c>
      <c r="T147" s="39">
        <f t="shared" si="212"/>
        <v>-177631.37500000003</v>
      </c>
      <c r="U147" s="39">
        <f t="shared" si="212"/>
        <v>-189597.20000000004</v>
      </c>
      <c r="V147" s="39">
        <f t="shared" si="212"/>
        <v>-202063.02500000005</v>
      </c>
      <c r="W147" s="39">
        <f t="shared" si="212"/>
        <v>-214028.85000000006</v>
      </c>
      <c r="X147" s="39">
        <f t="shared" si="212"/>
        <v>-225994.67500000008</v>
      </c>
      <c r="Y147" s="39">
        <f t="shared" si="212"/>
        <v>-237960.50000000009</v>
      </c>
      <c r="Z147" s="39">
        <f t="shared" si="212"/>
        <v>-249926.3250000001</v>
      </c>
      <c r="AA147" s="39">
        <f t="shared" si="212"/>
        <v>-262092.15000000011</v>
      </c>
      <c r="AB147" s="39">
        <f t="shared" si="212"/>
        <v>-274057.97500000009</v>
      </c>
      <c r="AC147" s="39">
        <f t="shared" si="212"/>
        <v>-286023.8000000001</v>
      </c>
      <c r="AD147" s="39">
        <f t="shared" si="212"/>
        <v>-286023.8</v>
      </c>
      <c r="AE147" s="55"/>
      <c r="AF147" s="39">
        <f>AF141+AF145</f>
        <v>-297989.62500000012</v>
      </c>
      <c r="AG147" s="39">
        <f t="shared" ref="AG147:AR147" si="213">AG141+AG145</f>
        <v>-310155.45000000013</v>
      </c>
      <c r="AH147" s="39">
        <f t="shared" si="213"/>
        <v>-322121.27500000014</v>
      </c>
      <c r="AI147" s="39">
        <f t="shared" si="213"/>
        <v>-334087.10000000015</v>
      </c>
      <c r="AJ147" s="39">
        <f t="shared" si="213"/>
        <v>-346552.92500000016</v>
      </c>
      <c r="AK147" s="39">
        <f t="shared" si="213"/>
        <v>-358518.75000000017</v>
      </c>
      <c r="AL147" s="39">
        <f t="shared" si="213"/>
        <v>-370484.57500000019</v>
      </c>
      <c r="AM147" s="39">
        <f t="shared" si="213"/>
        <v>-382450.4000000002</v>
      </c>
      <c r="AN147" s="39">
        <f t="shared" si="213"/>
        <v>-394416.22500000021</v>
      </c>
      <c r="AO147" s="39">
        <f t="shared" si="213"/>
        <v>-406582.05000000022</v>
      </c>
      <c r="AP147" s="39">
        <f t="shared" si="213"/>
        <v>-418547.87500000023</v>
      </c>
      <c r="AQ147" s="39">
        <f t="shared" si="213"/>
        <v>-430513.70000000024</v>
      </c>
      <c r="AR147" s="39">
        <f t="shared" si="213"/>
        <v>-430513.70000000007</v>
      </c>
    </row>
    <row r="148" spans="1:44" s="4" customFormat="1" ht="19.95" customHeight="1" thickBot="1">
      <c r="A148" s="72" t="s">
        <v>27</v>
      </c>
      <c r="D148" s="53">
        <f t="shared" ref="D148:P148" si="214">D147-D137</f>
        <v>-9009.8250000000007</v>
      </c>
      <c r="E148" s="53">
        <f t="shared" si="214"/>
        <v>-12165.825000000001</v>
      </c>
      <c r="F148" s="53">
        <f t="shared" si="214"/>
        <v>-11965.825000000004</v>
      </c>
      <c r="G148" s="53">
        <f t="shared" si="214"/>
        <v>-11965.824999999997</v>
      </c>
      <c r="H148" s="53">
        <f t="shared" si="214"/>
        <v>-12465.824999999997</v>
      </c>
      <c r="I148" s="53">
        <f t="shared" si="214"/>
        <v>-11965.824999999997</v>
      </c>
      <c r="J148" s="53">
        <f t="shared" si="214"/>
        <v>-11965.824999999997</v>
      </c>
      <c r="K148" s="53">
        <f t="shared" si="214"/>
        <v>-11965.824999999997</v>
      </c>
      <c r="L148" s="53">
        <f t="shared" si="214"/>
        <v>-11965.824999999997</v>
      </c>
      <c r="M148" s="53">
        <f t="shared" si="214"/>
        <v>-12165.824999999997</v>
      </c>
      <c r="N148" s="53">
        <f t="shared" si="214"/>
        <v>-11965.824999999997</v>
      </c>
      <c r="O148" s="53">
        <f t="shared" si="214"/>
        <v>-11965.825000000012</v>
      </c>
      <c r="P148" s="53">
        <f t="shared" si="214"/>
        <v>-141533.9</v>
      </c>
      <c r="R148" s="53">
        <f t="shared" ref="R148:AD148" si="215">R147-R137</f>
        <v>-11965.825000000012</v>
      </c>
      <c r="S148" s="53">
        <f t="shared" si="215"/>
        <v>-12165.825000000012</v>
      </c>
      <c r="T148" s="53">
        <f t="shared" si="215"/>
        <v>-11965.825000000012</v>
      </c>
      <c r="U148" s="53">
        <f t="shared" si="215"/>
        <v>-11965.825000000012</v>
      </c>
      <c r="V148" s="53">
        <f t="shared" si="215"/>
        <v>-12465.825000000012</v>
      </c>
      <c r="W148" s="53">
        <f t="shared" si="215"/>
        <v>-11965.825000000012</v>
      </c>
      <c r="X148" s="53">
        <f t="shared" si="215"/>
        <v>-11965.825000000012</v>
      </c>
      <c r="Y148" s="53">
        <f t="shared" si="215"/>
        <v>-11965.825000000012</v>
      </c>
      <c r="Z148" s="53">
        <f t="shared" si="215"/>
        <v>-11965.825000000012</v>
      </c>
      <c r="AA148" s="53">
        <f t="shared" si="215"/>
        <v>-12165.825000000012</v>
      </c>
      <c r="AB148" s="53">
        <f t="shared" si="215"/>
        <v>-11965.824999999983</v>
      </c>
      <c r="AC148" s="53">
        <f t="shared" si="215"/>
        <v>-11965.825000000012</v>
      </c>
      <c r="AD148" s="53">
        <f t="shared" si="215"/>
        <v>-144489.9</v>
      </c>
      <c r="AF148" s="53">
        <f t="shared" ref="AF148:AR148" si="216">AF147-AF137</f>
        <v>-11965.825000000012</v>
      </c>
      <c r="AG148" s="53">
        <f t="shared" si="216"/>
        <v>-12165.825000000012</v>
      </c>
      <c r="AH148" s="53">
        <f t="shared" si="216"/>
        <v>-11965.825000000012</v>
      </c>
      <c r="AI148" s="53">
        <f t="shared" si="216"/>
        <v>-11965.825000000012</v>
      </c>
      <c r="AJ148" s="53">
        <f t="shared" si="216"/>
        <v>-12465.825000000012</v>
      </c>
      <c r="AK148" s="53">
        <f t="shared" si="216"/>
        <v>-11965.825000000012</v>
      </c>
      <c r="AL148" s="53">
        <f t="shared" si="216"/>
        <v>-11965.825000000012</v>
      </c>
      <c r="AM148" s="53">
        <f t="shared" si="216"/>
        <v>-11965.825000000012</v>
      </c>
      <c r="AN148" s="53">
        <f t="shared" si="216"/>
        <v>-11965.825000000012</v>
      </c>
      <c r="AO148" s="53">
        <f t="shared" si="216"/>
        <v>-12165.825000000012</v>
      </c>
      <c r="AP148" s="53">
        <f t="shared" si="216"/>
        <v>-11965.825000000012</v>
      </c>
      <c r="AQ148" s="53">
        <f t="shared" si="216"/>
        <v>-11965.825000000012</v>
      </c>
      <c r="AR148" s="53">
        <f t="shared" si="216"/>
        <v>-144489.89999999997</v>
      </c>
    </row>
    <row r="149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biens de consommation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2024-12-20T09:29:04Z</dcterms:modified>
</cp:coreProperties>
</file>