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jjayu\Desktop\"/>
    </mc:Choice>
  </mc:AlternateContent>
  <xr:revisionPtr revIDLastSave="0" documentId="13_ncr:1_{1EC41B99-AB37-4294-A4F9-AFAD21D69C11}" xr6:coauthVersionLast="47" xr6:coauthVersionMax="47" xr10:uidLastSave="{00000000-0000-0000-0000-000000000000}"/>
  <bookViews>
    <workbookView xWindow="-108" yWindow="-108" windowWidth="30936" windowHeight="16776" tabRatio="576" xr2:uid="{00000000-000D-0000-FFFF-FFFF00000000}"/>
  </bookViews>
  <sheets>
    <sheet name="Plan P&amp;L + trésorerie " sheetId="10" r:id="rId1"/>
  </sheets>
  <definedNames>
    <definedName name="__xlnm.Print_Area" localSheetId="0">'Plan P&amp;L + trésorerie '!$A$1:$AR$109</definedName>
    <definedName name="__xlnm.Print_Titles" localSheetId="0">'Plan P&amp;L + trésorerie '!$A:$A</definedName>
    <definedName name="_xlnm.Print_Titles" localSheetId="0">'Plan P&amp;L + trésorerie '!$A:$A</definedName>
    <definedName name="_xlnm.Print_Area" localSheetId="0">'Plan P&amp;L + trésorerie '!$A$1:$AR$109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5" i="10" l="1"/>
  <c r="AQ30" i="10" l="1"/>
  <c r="AP30" i="10"/>
  <c r="AO30" i="10"/>
  <c r="AN30" i="10"/>
  <c r="AM30" i="10"/>
  <c r="AL30" i="10"/>
  <c r="AK30" i="10"/>
  <c r="AJ30" i="10"/>
  <c r="AI30" i="10"/>
  <c r="AH30" i="10"/>
  <c r="AG30" i="10"/>
  <c r="AF30" i="10"/>
  <c r="AC30" i="10"/>
  <c r="AB30" i="10"/>
  <c r="AA30" i="10"/>
  <c r="Z30" i="10"/>
  <c r="Y30" i="10"/>
  <c r="X30" i="10"/>
  <c r="W30" i="10"/>
  <c r="V30" i="10"/>
  <c r="U30" i="10"/>
  <c r="T30" i="10"/>
  <c r="S30" i="10"/>
  <c r="R30" i="10"/>
  <c r="E30" i="10"/>
  <c r="F30" i="10"/>
  <c r="G30" i="10"/>
  <c r="H30" i="10"/>
  <c r="I30" i="10"/>
  <c r="J30" i="10"/>
  <c r="K30" i="10"/>
  <c r="L30" i="10"/>
  <c r="M30" i="10"/>
  <c r="N30" i="10"/>
  <c r="O30" i="10"/>
  <c r="D30" i="10"/>
  <c r="AQ36" i="10" l="1"/>
  <c r="AP36" i="10"/>
  <c r="AO36" i="10"/>
  <c r="AN36" i="10"/>
  <c r="AM36" i="10"/>
  <c r="AL36" i="10"/>
  <c r="AK36" i="10"/>
  <c r="AJ36" i="10"/>
  <c r="AI36" i="10"/>
  <c r="AH36" i="10"/>
  <c r="AG36" i="10"/>
  <c r="AF36" i="10"/>
  <c r="AC36" i="10"/>
  <c r="AB36" i="10"/>
  <c r="AA36" i="10"/>
  <c r="Z36" i="10"/>
  <c r="Y36" i="10"/>
  <c r="X36" i="10"/>
  <c r="W36" i="10"/>
  <c r="V36" i="10"/>
  <c r="U36" i="10"/>
  <c r="T36" i="10"/>
  <c r="S36" i="10"/>
  <c r="R36" i="10"/>
  <c r="E36" i="10"/>
  <c r="F36" i="10"/>
  <c r="G36" i="10"/>
  <c r="H36" i="10"/>
  <c r="I36" i="10"/>
  <c r="J36" i="10"/>
  <c r="K36" i="10"/>
  <c r="L36" i="10"/>
  <c r="M36" i="10"/>
  <c r="N36" i="10"/>
  <c r="O36" i="10"/>
  <c r="D36" i="10"/>
  <c r="D56" i="10"/>
  <c r="E56" i="10"/>
  <c r="F56" i="10"/>
  <c r="G56" i="10"/>
  <c r="H56" i="10"/>
  <c r="I56" i="10"/>
  <c r="J56" i="10"/>
  <c r="K56" i="10"/>
  <c r="D55" i="10"/>
  <c r="E55" i="10"/>
  <c r="F55" i="10"/>
  <c r="G55" i="10"/>
  <c r="H55" i="10"/>
  <c r="I55" i="10"/>
  <c r="J55" i="10"/>
  <c r="K55" i="10"/>
  <c r="O49" i="10" l="1"/>
  <c r="N49" i="10"/>
  <c r="M49" i="10"/>
  <c r="L49" i="10"/>
  <c r="K49" i="10"/>
  <c r="J49" i="10"/>
  <c r="I49" i="10"/>
  <c r="H49" i="10"/>
  <c r="G49" i="10"/>
  <c r="F49" i="10"/>
  <c r="E49" i="10"/>
  <c r="D49" i="10"/>
  <c r="R49" i="10"/>
  <c r="S49" i="10"/>
  <c r="T49" i="10"/>
  <c r="U49" i="10"/>
  <c r="V49" i="10"/>
  <c r="W49" i="10"/>
  <c r="X49" i="10"/>
  <c r="Y49" i="10"/>
  <c r="Z49" i="10"/>
  <c r="AA49" i="10"/>
  <c r="AB49" i="10"/>
  <c r="AC49" i="10"/>
  <c r="D33" i="10" l="1"/>
  <c r="E33" i="10"/>
  <c r="F33" i="10"/>
  <c r="G33" i="10"/>
  <c r="H33" i="10"/>
  <c r="I33" i="10"/>
  <c r="J33" i="10"/>
  <c r="K33" i="10"/>
  <c r="D28" i="10"/>
  <c r="E28" i="10"/>
  <c r="F28" i="10"/>
  <c r="G28" i="10"/>
  <c r="H28" i="10"/>
  <c r="I28" i="10"/>
  <c r="J28" i="10"/>
  <c r="K28" i="10"/>
  <c r="P97" i="10"/>
  <c r="M33" i="10" l="1"/>
  <c r="N33" i="10"/>
  <c r="O33" i="10"/>
  <c r="L33" i="10"/>
  <c r="M28" i="10"/>
  <c r="N28" i="10"/>
  <c r="O28" i="10"/>
  <c r="L28" i="10"/>
  <c r="E52" i="10" l="1"/>
  <c r="F52" i="10"/>
  <c r="G52" i="10"/>
  <c r="H52" i="10"/>
  <c r="I52" i="10"/>
  <c r="J52" i="10"/>
  <c r="K52" i="10"/>
  <c r="L52" i="10"/>
  <c r="M52" i="10"/>
  <c r="N52" i="10"/>
  <c r="O52" i="10"/>
  <c r="D52" i="10"/>
  <c r="AR50" i="10"/>
  <c r="AD50" i="10"/>
  <c r="P50" i="10"/>
  <c r="AQ104" i="10" l="1"/>
  <c r="AP104" i="10"/>
  <c r="AO104" i="10"/>
  <c r="AN104" i="10"/>
  <c r="AM104" i="10"/>
  <c r="AL104" i="10"/>
  <c r="AK104" i="10"/>
  <c r="AJ104" i="10"/>
  <c r="AI104" i="10"/>
  <c r="AH104" i="10"/>
  <c r="AG104" i="10"/>
  <c r="AF104" i="10"/>
  <c r="AC104" i="10"/>
  <c r="AB104" i="10"/>
  <c r="AA104" i="10"/>
  <c r="Z104" i="10"/>
  <c r="Y104" i="10"/>
  <c r="X104" i="10"/>
  <c r="W104" i="10"/>
  <c r="V104" i="10"/>
  <c r="U104" i="10"/>
  <c r="T104" i="10"/>
  <c r="S104" i="10"/>
  <c r="R104" i="10"/>
  <c r="E104" i="10"/>
  <c r="F104" i="10"/>
  <c r="G104" i="10"/>
  <c r="H104" i="10"/>
  <c r="I104" i="10"/>
  <c r="J104" i="10"/>
  <c r="K104" i="10"/>
  <c r="L104" i="10"/>
  <c r="M104" i="10"/>
  <c r="N104" i="10"/>
  <c r="O104" i="10"/>
  <c r="D104" i="10"/>
  <c r="AR66" i="10" l="1"/>
  <c r="AD66" i="10"/>
  <c r="P66" i="10"/>
  <c r="AR65" i="10"/>
  <c r="AD65" i="10"/>
  <c r="P65" i="10"/>
  <c r="AR64" i="10"/>
  <c r="AD64" i="10"/>
  <c r="P64" i="10"/>
  <c r="AJ68" i="10"/>
  <c r="V68" i="10"/>
  <c r="AN68" i="10"/>
  <c r="AF68" i="10"/>
  <c r="I68" i="10"/>
  <c r="E68" i="10"/>
  <c r="AD63" i="10"/>
  <c r="AD62" i="10"/>
  <c r="Z68" i="10"/>
  <c r="R68" i="10"/>
  <c r="P62" i="10"/>
  <c r="AD61" i="10"/>
  <c r="M68" i="10"/>
  <c r="P61" i="10"/>
  <c r="AQ55" i="10"/>
  <c r="AP55" i="10"/>
  <c r="AO55" i="10"/>
  <c r="AN55" i="10"/>
  <c r="AM55" i="10"/>
  <c r="AL55" i="10"/>
  <c r="AK55" i="10"/>
  <c r="AJ55" i="10"/>
  <c r="AI55" i="10"/>
  <c r="AH55" i="10"/>
  <c r="AG55" i="10"/>
  <c r="AF55" i="10"/>
  <c r="AC55" i="10"/>
  <c r="AB55" i="10"/>
  <c r="AA55" i="10"/>
  <c r="Z55" i="10"/>
  <c r="Y55" i="10"/>
  <c r="X55" i="10"/>
  <c r="W55" i="10"/>
  <c r="V55" i="10"/>
  <c r="U55" i="10"/>
  <c r="T55" i="10"/>
  <c r="S55" i="10"/>
  <c r="R55" i="10"/>
  <c r="L55" i="10"/>
  <c r="M55" i="10"/>
  <c r="N55" i="10"/>
  <c r="O55" i="10"/>
  <c r="E58" i="10" l="1"/>
  <c r="V56" i="10"/>
  <c r="D58" i="10"/>
  <c r="Z56" i="10"/>
  <c r="N56" i="10"/>
  <c r="N58" i="10" s="1"/>
  <c r="AN56" i="10"/>
  <c r="F68" i="10"/>
  <c r="AB68" i="10"/>
  <c r="AQ68" i="10"/>
  <c r="P55" i="10"/>
  <c r="AR62" i="10"/>
  <c r="P63" i="10"/>
  <c r="J68" i="10"/>
  <c r="N68" i="10"/>
  <c r="S68" i="10"/>
  <c r="W68" i="10"/>
  <c r="AA68" i="10"/>
  <c r="AG68" i="10"/>
  <c r="AK68" i="10"/>
  <c r="AO68" i="10"/>
  <c r="AF56" i="10"/>
  <c r="AR63" i="10"/>
  <c r="G68" i="10"/>
  <c r="K68" i="10"/>
  <c r="O68" i="10"/>
  <c r="T68" i="10"/>
  <c r="X68" i="10"/>
  <c r="AH68" i="10"/>
  <c r="AL68" i="10"/>
  <c r="AP68" i="10"/>
  <c r="R56" i="10"/>
  <c r="AJ56" i="10"/>
  <c r="H68" i="10"/>
  <c r="L68" i="10"/>
  <c r="U68" i="10"/>
  <c r="Y68" i="10"/>
  <c r="AC68" i="10"/>
  <c r="AI68" i="10"/>
  <c r="AM68" i="10"/>
  <c r="AR61" i="10"/>
  <c r="L56" i="10"/>
  <c r="L58" i="10" s="1"/>
  <c r="S56" i="10"/>
  <c r="W56" i="10"/>
  <c r="AA56" i="10"/>
  <c r="AG56" i="10"/>
  <c r="AK56" i="10"/>
  <c r="AO56" i="10"/>
  <c r="H58" i="10"/>
  <c r="T56" i="10"/>
  <c r="X56" i="10"/>
  <c r="AB56" i="10"/>
  <c r="AH56" i="10"/>
  <c r="AL56" i="10"/>
  <c r="AP56" i="10"/>
  <c r="U56" i="10"/>
  <c r="Y56" i="10"/>
  <c r="AC56" i="10"/>
  <c r="AI56" i="10"/>
  <c r="AM56" i="10"/>
  <c r="AQ56" i="10"/>
  <c r="O56" i="10"/>
  <c r="O58" i="10" s="1"/>
  <c r="K58" i="10"/>
  <c r="G58" i="10"/>
  <c r="J58" i="10"/>
  <c r="F58" i="10"/>
  <c r="M56" i="10"/>
  <c r="M58" i="10" s="1"/>
  <c r="I58" i="10"/>
  <c r="AD55" i="10"/>
  <c r="AR55" i="10"/>
  <c r="AD68" i="10" l="1"/>
  <c r="AR68" i="10"/>
  <c r="P56" i="10"/>
  <c r="AD56" i="10"/>
  <c r="D68" i="10"/>
  <c r="P68" i="10" s="1"/>
  <c r="AR56" i="10"/>
  <c r="P58" i="10"/>
  <c r="AQ49" i="10" l="1"/>
  <c r="AQ52" i="10" s="1"/>
  <c r="AP49" i="10"/>
  <c r="AP52" i="10" s="1"/>
  <c r="AO49" i="10"/>
  <c r="AN49" i="10"/>
  <c r="AM49" i="10"/>
  <c r="AM52" i="10" s="1"/>
  <c r="AL49" i="10"/>
  <c r="AL52" i="10" s="1"/>
  <c r="AK49" i="10"/>
  <c r="AJ49" i="10"/>
  <c r="AI49" i="10"/>
  <c r="AI52" i="10" s="1"/>
  <c r="AH49" i="10"/>
  <c r="AH52" i="10" s="1"/>
  <c r="AG49" i="10"/>
  <c r="AF49" i="10"/>
  <c r="P49" i="10"/>
  <c r="AC52" i="10"/>
  <c r="AB52" i="10"/>
  <c r="Y52" i="10"/>
  <c r="X52" i="10"/>
  <c r="U52" i="10"/>
  <c r="T52" i="10"/>
  <c r="P48" i="10"/>
  <c r="AQ43" i="10"/>
  <c r="AP43" i="10"/>
  <c r="AO43" i="10"/>
  <c r="AN43" i="10"/>
  <c r="AM43" i="10"/>
  <c r="AL43" i="10"/>
  <c r="AK43" i="10"/>
  <c r="AJ43" i="10"/>
  <c r="AI43" i="10"/>
  <c r="AH43" i="10"/>
  <c r="AG43" i="10"/>
  <c r="AF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E43" i="10"/>
  <c r="F43" i="10"/>
  <c r="G43" i="10"/>
  <c r="H43" i="10"/>
  <c r="I43" i="10"/>
  <c r="J43" i="10"/>
  <c r="K43" i="10"/>
  <c r="L43" i="10"/>
  <c r="M43" i="10"/>
  <c r="N43" i="10"/>
  <c r="O43" i="10"/>
  <c r="D43" i="10"/>
  <c r="AQ42" i="10"/>
  <c r="AP42" i="10"/>
  <c r="AO42" i="10"/>
  <c r="AN42" i="10"/>
  <c r="AM42" i="10"/>
  <c r="AL42" i="10"/>
  <c r="AK42" i="10"/>
  <c r="AJ42" i="10"/>
  <c r="AI42" i="10"/>
  <c r="AH42" i="10"/>
  <c r="AG42" i="10"/>
  <c r="AF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E42" i="10"/>
  <c r="F42" i="10"/>
  <c r="G42" i="10"/>
  <c r="H42" i="10"/>
  <c r="I42" i="10"/>
  <c r="J42" i="10"/>
  <c r="K42" i="10"/>
  <c r="L42" i="10"/>
  <c r="M42" i="10"/>
  <c r="N42" i="10"/>
  <c r="O42" i="10"/>
  <c r="D42" i="10"/>
  <c r="AQ33" i="10"/>
  <c r="AP33" i="10"/>
  <c r="AO33" i="10"/>
  <c r="AN33" i="10"/>
  <c r="AM33" i="10"/>
  <c r="AL33" i="10"/>
  <c r="AK33" i="10"/>
  <c r="AJ33" i="10"/>
  <c r="AI33" i="10"/>
  <c r="AH33" i="10"/>
  <c r="AG33" i="10"/>
  <c r="AF33" i="10"/>
  <c r="AC33" i="10"/>
  <c r="AB33" i="10"/>
  <c r="AA33" i="10"/>
  <c r="Z33" i="10"/>
  <c r="Y33" i="10"/>
  <c r="X33" i="10"/>
  <c r="W33" i="10"/>
  <c r="V33" i="10"/>
  <c r="U33" i="10"/>
  <c r="T33" i="10"/>
  <c r="S33" i="10"/>
  <c r="R33" i="10"/>
  <c r="E37" i="10"/>
  <c r="F34" i="10"/>
  <c r="G34" i="10"/>
  <c r="H34" i="10"/>
  <c r="I37" i="10"/>
  <c r="J34" i="10"/>
  <c r="K34" i="10"/>
  <c r="L34" i="10"/>
  <c r="M37" i="10"/>
  <c r="N34" i="10"/>
  <c r="O34" i="10"/>
  <c r="D34" i="10"/>
  <c r="AQ28" i="10"/>
  <c r="AP28" i="10"/>
  <c r="AO28" i="10"/>
  <c r="AN28" i="10"/>
  <c r="AM28" i="10"/>
  <c r="AL28" i="10"/>
  <c r="AK28" i="10"/>
  <c r="AJ28" i="10"/>
  <c r="AI28" i="10"/>
  <c r="AH28" i="10"/>
  <c r="AG28" i="10"/>
  <c r="AF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F31" i="10"/>
  <c r="G31" i="10"/>
  <c r="H31" i="10"/>
  <c r="L31" i="10"/>
  <c r="N31" i="10"/>
  <c r="O31" i="10"/>
  <c r="T45" i="10" l="1"/>
  <c r="J45" i="10"/>
  <c r="O45" i="10"/>
  <c r="G45" i="10"/>
  <c r="W45" i="10"/>
  <c r="AG45" i="10"/>
  <c r="AO45" i="10"/>
  <c r="F45" i="10"/>
  <c r="X45" i="10"/>
  <c r="AP45" i="10"/>
  <c r="M45" i="10"/>
  <c r="E45" i="10"/>
  <c r="Y45" i="10"/>
  <c r="AI45" i="10"/>
  <c r="AQ45" i="10"/>
  <c r="N45" i="10"/>
  <c r="AH45" i="10"/>
  <c r="L45" i="10"/>
  <c r="R45" i="10"/>
  <c r="Z45" i="10"/>
  <c r="AJ45" i="10"/>
  <c r="T34" i="10"/>
  <c r="AB34" i="10"/>
  <c r="AL34" i="10"/>
  <c r="U34" i="10"/>
  <c r="AC34" i="10"/>
  <c r="AM34" i="10"/>
  <c r="V34" i="10"/>
  <c r="W34" i="10"/>
  <c r="AG34" i="10"/>
  <c r="AO34" i="10"/>
  <c r="K45" i="10"/>
  <c r="S45" i="10"/>
  <c r="AA45" i="10"/>
  <c r="AK45" i="10"/>
  <c r="X34" i="10"/>
  <c r="AH34" i="10"/>
  <c r="AP34" i="10"/>
  <c r="AB45" i="10"/>
  <c r="AL45" i="10"/>
  <c r="AF34" i="10"/>
  <c r="Y34" i="10"/>
  <c r="AI34" i="10"/>
  <c r="AQ34" i="10"/>
  <c r="AN34" i="10"/>
  <c r="R34" i="10"/>
  <c r="Z34" i="10"/>
  <c r="AJ34" i="10"/>
  <c r="S34" i="10"/>
  <c r="AA34" i="10"/>
  <c r="AK34" i="10"/>
  <c r="I45" i="10"/>
  <c r="AC45" i="10"/>
  <c r="S52" i="10"/>
  <c r="AA52" i="10"/>
  <c r="AK52" i="10"/>
  <c r="W52" i="10"/>
  <c r="AG52" i="10"/>
  <c r="AO52" i="10"/>
  <c r="U45" i="10"/>
  <c r="D45" i="10"/>
  <c r="V45" i="10"/>
  <c r="AF45" i="10"/>
  <c r="AN45" i="10"/>
  <c r="AM45" i="10"/>
  <c r="Z31" i="10"/>
  <c r="X31" i="10"/>
  <c r="R31" i="10"/>
  <c r="V31" i="10"/>
  <c r="AJ31" i="10"/>
  <c r="AN31" i="10"/>
  <c r="AK31" i="10"/>
  <c r="R52" i="10"/>
  <c r="V52" i="10"/>
  <c r="Z52" i="10"/>
  <c r="AF52" i="10"/>
  <c r="AJ52" i="10"/>
  <c r="AN52" i="10"/>
  <c r="AR49" i="10"/>
  <c r="AA31" i="10"/>
  <c r="K31" i="10"/>
  <c r="P43" i="10"/>
  <c r="AD43" i="10"/>
  <c r="AR43" i="10"/>
  <c r="AO31" i="10"/>
  <c r="S31" i="10"/>
  <c r="AD48" i="10"/>
  <c r="AD49" i="10"/>
  <c r="J31" i="10"/>
  <c r="T31" i="10"/>
  <c r="AB31" i="10"/>
  <c r="W31" i="10"/>
  <c r="AG31" i="10"/>
  <c r="AR48" i="10"/>
  <c r="P42" i="10"/>
  <c r="H45" i="10"/>
  <c r="AD42" i="10"/>
  <c r="AR42" i="10"/>
  <c r="AH31" i="10"/>
  <c r="AL31" i="10"/>
  <c r="AP31" i="10"/>
  <c r="M31" i="10"/>
  <c r="I31" i="10"/>
  <c r="E31" i="10"/>
  <c r="U31" i="10"/>
  <c r="AD28" i="10"/>
  <c r="Y31" i="10"/>
  <c r="AC31" i="10"/>
  <c r="AR28" i="10"/>
  <c r="AI31" i="10"/>
  <c r="AM31" i="10"/>
  <c r="AQ31" i="10"/>
  <c r="P28" i="10"/>
  <c r="D31" i="10"/>
  <c r="AF31" i="10"/>
  <c r="O35" i="10"/>
  <c r="K35" i="10"/>
  <c r="G35" i="10"/>
  <c r="S35" i="10"/>
  <c r="W35" i="10"/>
  <c r="AA35" i="10"/>
  <c r="AG35" i="10"/>
  <c r="AK35" i="10"/>
  <c r="AO35" i="10"/>
  <c r="O37" i="10"/>
  <c r="K37" i="10"/>
  <c r="G37" i="10"/>
  <c r="S37" i="10"/>
  <c r="W37" i="10"/>
  <c r="AA37" i="10"/>
  <c r="AG37" i="10"/>
  <c r="AK37" i="10"/>
  <c r="AO37" i="10"/>
  <c r="N35" i="10"/>
  <c r="J35" i="10"/>
  <c r="F35" i="10"/>
  <c r="T35" i="10"/>
  <c r="X35" i="10"/>
  <c r="AB35" i="10"/>
  <c r="AH35" i="10"/>
  <c r="AL35" i="10"/>
  <c r="AP35" i="10"/>
  <c r="N37" i="10"/>
  <c r="J37" i="10"/>
  <c r="F37" i="10"/>
  <c r="T37" i="10"/>
  <c r="X37" i="10"/>
  <c r="AB37" i="10"/>
  <c r="AH37" i="10"/>
  <c r="AL37" i="10"/>
  <c r="AP37" i="10"/>
  <c r="M35" i="10"/>
  <c r="I35" i="10"/>
  <c r="E35" i="10"/>
  <c r="U35" i="10"/>
  <c r="Y35" i="10"/>
  <c r="AC35" i="10"/>
  <c r="AI35" i="10"/>
  <c r="AM35" i="10"/>
  <c r="AQ35" i="10"/>
  <c r="U37" i="10"/>
  <c r="Y37" i="10"/>
  <c r="AC37" i="10"/>
  <c r="AI37" i="10"/>
  <c r="AM37" i="10"/>
  <c r="AQ37" i="10"/>
  <c r="D35" i="10"/>
  <c r="L35" i="10"/>
  <c r="H35" i="10"/>
  <c r="R35" i="10"/>
  <c r="V35" i="10"/>
  <c r="Z35" i="10"/>
  <c r="AF35" i="10"/>
  <c r="AJ35" i="10"/>
  <c r="AN35" i="10"/>
  <c r="D37" i="10"/>
  <c r="L37" i="10"/>
  <c r="H37" i="10"/>
  <c r="R37" i="10"/>
  <c r="V37" i="10"/>
  <c r="Z37" i="10"/>
  <c r="AF37" i="10"/>
  <c r="AJ37" i="10"/>
  <c r="AN37" i="10"/>
  <c r="M34" i="10"/>
  <c r="I34" i="10"/>
  <c r="E34" i="10"/>
  <c r="P33" i="10"/>
  <c r="AD33" i="10"/>
  <c r="AR33" i="10"/>
  <c r="AQ16" i="10"/>
  <c r="AP16" i="10"/>
  <c r="AO16" i="10"/>
  <c r="AN16" i="10"/>
  <c r="AM16" i="10"/>
  <c r="AL16" i="10"/>
  <c r="AK16" i="10"/>
  <c r="AJ16" i="10"/>
  <c r="AI16" i="10"/>
  <c r="AH16" i="10"/>
  <c r="AG16" i="10"/>
  <c r="AF16" i="10"/>
  <c r="AC16" i="10"/>
  <c r="AB16" i="10"/>
  <c r="AA16" i="10"/>
  <c r="Z16" i="10"/>
  <c r="Y16" i="10"/>
  <c r="X16" i="10"/>
  <c r="W16" i="10"/>
  <c r="V16" i="10"/>
  <c r="U16" i="10"/>
  <c r="T16" i="10"/>
  <c r="S16" i="10"/>
  <c r="R16" i="10"/>
  <c r="E16" i="10"/>
  <c r="E18" i="10" s="1"/>
  <c r="E20" i="10" s="1"/>
  <c r="F16" i="10"/>
  <c r="F18" i="10" s="1"/>
  <c r="F20" i="10" s="1"/>
  <c r="G16" i="10"/>
  <c r="G18" i="10" s="1"/>
  <c r="G20" i="10" s="1"/>
  <c r="H16" i="10"/>
  <c r="H18" i="10" s="1"/>
  <c r="H20" i="10" s="1"/>
  <c r="I16" i="10"/>
  <c r="I18" i="10" s="1"/>
  <c r="I20" i="10" s="1"/>
  <c r="J16" i="10"/>
  <c r="J18" i="10" s="1"/>
  <c r="J20" i="10" s="1"/>
  <c r="K16" i="10"/>
  <c r="K18" i="10" s="1"/>
  <c r="K20" i="10" s="1"/>
  <c r="L16" i="10"/>
  <c r="L18" i="10" s="1"/>
  <c r="L20" i="10" s="1"/>
  <c r="M16" i="10"/>
  <c r="M18" i="10" s="1"/>
  <c r="M20" i="10" s="1"/>
  <c r="N16" i="10"/>
  <c r="O16" i="10"/>
  <c r="D16" i="10"/>
  <c r="D18" i="10" s="1"/>
  <c r="D20" i="10" s="1"/>
  <c r="AR45" i="10" l="1"/>
  <c r="AD45" i="10"/>
  <c r="P45" i="10"/>
  <c r="AQ39" i="10"/>
  <c r="AH39" i="10"/>
  <c r="Z39" i="10"/>
  <c r="O39" i="10"/>
  <c r="O70" i="10" s="1"/>
  <c r="AL39" i="10"/>
  <c r="AK39" i="10"/>
  <c r="AF39" i="10"/>
  <c r="AM39" i="10"/>
  <c r="AI39" i="10"/>
  <c r="Y39" i="10"/>
  <c r="AG39" i="10"/>
  <c r="X39" i="10"/>
  <c r="AN39" i="10"/>
  <c r="T39" i="10"/>
  <c r="V39" i="10"/>
  <c r="S39" i="10"/>
  <c r="AJ39" i="10"/>
  <c r="R39" i="10"/>
  <c r="AO39" i="10"/>
  <c r="W39" i="10"/>
  <c r="AB39" i="10"/>
  <c r="AC39" i="10"/>
  <c r="U39" i="10"/>
  <c r="AA39" i="10"/>
  <c r="AP39" i="10"/>
  <c r="F39" i="10"/>
  <c r="F70" i="10" s="1"/>
  <c r="H39" i="10"/>
  <c r="H70" i="10" s="1"/>
  <c r="E39" i="10"/>
  <c r="E70" i="10" s="1"/>
  <c r="I39" i="10"/>
  <c r="I70" i="10" s="1"/>
  <c r="M39" i="10"/>
  <c r="M70" i="10" s="1"/>
  <c r="N39" i="10"/>
  <c r="N70" i="10" s="1"/>
  <c r="K39" i="10"/>
  <c r="K70" i="10" s="1"/>
  <c r="K102" i="10" s="1"/>
  <c r="D39" i="10"/>
  <c r="D70" i="10" s="1"/>
  <c r="L39" i="10"/>
  <c r="L70" i="10" s="1"/>
  <c r="G39" i="10"/>
  <c r="G70" i="10" s="1"/>
  <c r="J39" i="10"/>
  <c r="J70" i="10" s="1"/>
  <c r="AR30" i="10"/>
  <c r="AD29" i="10"/>
  <c r="AD31" i="10"/>
  <c r="P37" i="10"/>
  <c r="AD37" i="10"/>
  <c r="AR31" i="10"/>
  <c r="AR29" i="10"/>
  <c r="P31" i="10"/>
  <c r="P30" i="10"/>
  <c r="AD30" i="10"/>
  <c r="P29" i="10"/>
  <c r="AR37" i="10"/>
  <c r="P35" i="10"/>
  <c r="AR36" i="10"/>
  <c r="AR35" i="10"/>
  <c r="AR34" i="10"/>
  <c r="AD36" i="10"/>
  <c r="AD35" i="10"/>
  <c r="AD34" i="10"/>
  <c r="P36" i="10"/>
  <c r="P34" i="10"/>
  <c r="E102" i="10" l="1"/>
  <c r="D102" i="10"/>
  <c r="I102" i="10"/>
  <c r="J102" i="10"/>
  <c r="G102" i="10"/>
  <c r="M102" i="10"/>
  <c r="H102" i="10"/>
  <c r="F102" i="10"/>
  <c r="L102" i="10"/>
  <c r="P70" i="10"/>
  <c r="P39" i="10"/>
  <c r="AD39" i="10"/>
  <c r="AR39" i="10"/>
  <c r="AC58" i="10" l="1"/>
  <c r="AC70" i="10" s="1"/>
  <c r="AA58" i="10"/>
  <c r="AA70" i="10" s="1"/>
  <c r="S58" i="10"/>
  <c r="S70" i="10" s="1"/>
  <c r="Z58" i="10"/>
  <c r="Z70" i="10" s="1"/>
  <c r="AF58" i="10"/>
  <c r="AF70" i="10" s="1"/>
  <c r="AM58" i="10"/>
  <c r="AM70" i="10" s="1"/>
  <c r="AQ18" i="10"/>
  <c r="AQ20" i="10" s="1"/>
  <c r="AP18" i="10"/>
  <c r="AP20" i="10" s="1"/>
  <c r="AC18" i="10"/>
  <c r="AG18" i="10"/>
  <c r="AG20" i="10" s="1"/>
  <c r="AH18" i="10"/>
  <c r="AH20" i="10" s="1"/>
  <c r="AI18" i="10"/>
  <c r="AI20" i="10" s="1"/>
  <c r="AJ18" i="10"/>
  <c r="AJ20" i="10" s="1"/>
  <c r="AK18" i="10"/>
  <c r="AK20" i="10" s="1"/>
  <c r="AL18" i="10"/>
  <c r="AL20" i="10" s="1"/>
  <c r="AM18" i="10"/>
  <c r="AN18" i="10"/>
  <c r="AN20" i="10" s="1"/>
  <c r="AO18" i="10"/>
  <c r="AO20" i="10" s="1"/>
  <c r="AB18" i="10"/>
  <c r="AB20" i="10" s="1"/>
  <c r="O18" i="10"/>
  <c r="S18" i="10"/>
  <c r="S20" i="10" s="1"/>
  <c r="T18" i="10"/>
  <c r="T20" i="10" s="1"/>
  <c r="U18" i="10"/>
  <c r="U20" i="10" s="1"/>
  <c r="V18" i="10"/>
  <c r="V20" i="10" s="1"/>
  <c r="W18" i="10"/>
  <c r="W20" i="10" s="1"/>
  <c r="X18" i="10"/>
  <c r="X20" i="10" s="1"/>
  <c r="Y18" i="10"/>
  <c r="Y20" i="10" s="1"/>
  <c r="Z18" i="10"/>
  <c r="AA18" i="10"/>
  <c r="AA20" i="10" s="1"/>
  <c r="P6" i="10"/>
  <c r="AG7" i="10"/>
  <c r="AH7" i="10"/>
  <c r="AI7" i="10"/>
  <c r="AJ7" i="10"/>
  <c r="AK7" i="10"/>
  <c r="AL7" i="10"/>
  <c r="AM7" i="10"/>
  <c r="AN7" i="10"/>
  <c r="AO7" i="10"/>
  <c r="AP7" i="10"/>
  <c r="AQ7" i="10"/>
  <c r="AF7" i="10"/>
  <c r="S7" i="10"/>
  <c r="T7" i="10"/>
  <c r="U7" i="10"/>
  <c r="V7" i="10"/>
  <c r="W7" i="10"/>
  <c r="X7" i="10"/>
  <c r="Y7" i="10"/>
  <c r="Z7" i="10"/>
  <c r="AA7" i="10"/>
  <c r="AB7" i="10"/>
  <c r="AC7" i="10"/>
  <c r="R7" i="10"/>
  <c r="E7" i="10"/>
  <c r="F7" i="10"/>
  <c r="G7" i="10"/>
  <c r="H7" i="10"/>
  <c r="I7" i="10"/>
  <c r="J7" i="10"/>
  <c r="K7" i="10"/>
  <c r="L7" i="10"/>
  <c r="M7" i="10"/>
  <c r="N7" i="10"/>
  <c r="O7" i="10"/>
  <c r="D7" i="10"/>
  <c r="AC20" i="10" l="1"/>
  <c r="AC102" i="10" s="1"/>
  <c r="Z20" i="10"/>
  <c r="Z102" i="10" s="1"/>
  <c r="O20" i="10"/>
  <c r="O102" i="10" s="1"/>
  <c r="AM20" i="10"/>
  <c r="AM102" i="10" s="1"/>
  <c r="AL58" i="10"/>
  <c r="AL70" i="10" s="1"/>
  <c r="AL102" i="10" s="1"/>
  <c r="AQ58" i="10"/>
  <c r="AQ70" i="10" s="1"/>
  <c r="AQ102" i="10" s="1"/>
  <c r="AJ58" i="10"/>
  <c r="AJ70" i="10" s="1"/>
  <c r="AJ102" i="10" s="1"/>
  <c r="AK58" i="10"/>
  <c r="AK70" i="10" s="1"/>
  <c r="AK102" i="10" s="1"/>
  <c r="T58" i="10"/>
  <c r="T70" i="10" s="1"/>
  <c r="T102" i="10" s="1"/>
  <c r="AB58" i="10"/>
  <c r="AB70" i="10" s="1"/>
  <c r="AB102" i="10" s="1"/>
  <c r="Y58" i="10"/>
  <c r="Y70" i="10" s="1"/>
  <c r="Y102" i="10" s="1"/>
  <c r="V58" i="10"/>
  <c r="V70" i="10" s="1"/>
  <c r="R58" i="10"/>
  <c r="AG58" i="10"/>
  <c r="W58" i="10"/>
  <c r="W70" i="10" s="1"/>
  <c r="AH58" i="10"/>
  <c r="AH70" i="10" s="1"/>
  <c r="AH102" i="10" s="1"/>
  <c r="AP58" i="10"/>
  <c r="AP70" i="10" s="1"/>
  <c r="AP102" i="10" s="1"/>
  <c r="X58" i="10"/>
  <c r="X70" i="10" s="1"/>
  <c r="X102" i="10" s="1"/>
  <c r="AI58" i="10"/>
  <c r="AI70" i="10" s="1"/>
  <c r="AI102" i="10" s="1"/>
  <c r="U58" i="10"/>
  <c r="U70" i="10" s="1"/>
  <c r="U102" i="10" s="1"/>
  <c r="AN58" i="10"/>
  <c r="AN70" i="10" s="1"/>
  <c r="AO58" i="10"/>
  <c r="AO70" i="10" s="1"/>
  <c r="AA102" i="10"/>
  <c r="S102" i="10"/>
  <c r="R18" i="10"/>
  <c r="R20" i="10" s="1"/>
  <c r="AD15" i="10"/>
  <c r="N18" i="10"/>
  <c r="N20" i="10" s="1"/>
  <c r="P15" i="10"/>
  <c r="AF18" i="10"/>
  <c r="AF20" i="10" s="1"/>
  <c r="AR15" i="10"/>
  <c r="L9" i="10"/>
  <c r="O9" i="10"/>
  <c r="K9" i="10"/>
  <c r="G9" i="10"/>
  <c r="H9" i="10"/>
  <c r="J9" i="10"/>
  <c r="D9" i="10"/>
  <c r="N9" i="10"/>
  <c r="F9" i="10"/>
  <c r="M9" i="10"/>
  <c r="I9" i="10"/>
  <c r="E9" i="10"/>
  <c r="AB9" i="10"/>
  <c r="AH9" i="10"/>
  <c r="AA9" i="10"/>
  <c r="W9" i="10"/>
  <c r="S9" i="10"/>
  <c r="AO9" i="10"/>
  <c r="AK9" i="10"/>
  <c r="AG9" i="10"/>
  <c r="AM9" i="10"/>
  <c r="X9" i="10"/>
  <c r="AP9" i="10"/>
  <c r="Z9" i="10"/>
  <c r="V9" i="10"/>
  <c r="AN9" i="10"/>
  <c r="AJ9" i="10"/>
  <c r="AC9" i="10"/>
  <c r="Y9" i="10"/>
  <c r="U9" i="10"/>
  <c r="AQ9" i="10"/>
  <c r="AI9" i="10"/>
  <c r="T9" i="10"/>
  <c r="AL9" i="10"/>
  <c r="AD6" i="10"/>
  <c r="R9" i="10"/>
  <c r="AR6" i="10"/>
  <c r="AF9" i="10"/>
  <c r="AN11" i="10" l="1"/>
  <c r="AN100" i="10" s="1"/>
  <c r="AK11" i="10"/>
  <c r="AK100" i="10" s="1"/>
  <c r="AN102" i="10"/>
  <c r="Y11" i="10"/>
  <c r="Y100" i="10" s="1"/>
  <c r="V11" i="10"/>
  <c r="V72" i="10" s="1"/>
  <c r="AM11" i="10"/>
  <c r="AM100" i="10" s="1"/>
  <c r="AO11" i="10"/>
  <c r="AO100" i="10" s="1"/>
  <c r="AH11" i="10"/>
  <c r="AH100" i="10" s="1"/>
  <c r="M11" i="10"/>
  <c r="M100" i="10" s="1"/>
  <c r="J11" i="10"/>
  <c r="J23" i="10" s="1"/>
  <c r="O11" i="10"/>
  <c r="O100" i="10" s="1"/>
  <c r="AL11" i="10"/>
  <c r="AL23" i="10" s="1"/>
  <c r="I11" i="10"/>
  <c r="I23" i="10" s="1"/>
  <c r="K11" i="10"/>
  <c r="K100" i="10" s="1"/>
  <c r="T11" i="10"/>
  <c r="T22" i="10" s="1"/>
  <c r="R11" i="10"/>
  <c r="R100" i="10" s="1"/>
  <c r="AI11" i="10"/>
  <c r="AI72" i="10" s="1"/>
  <c r="AC11" i="10"/>
  <c r="AC100" i="10" s="1"/>
  <c r="Z11" i="10"/>
  <c r="Z23" i="10" s="1"/>
  <c r="S11" i="10"/>
  <c r="S22" i="10" s="1"/>
  <c r="AB11" i="10"/>
  <c r="AB100" i="10" s="1"/>
  <c r="F11" i="10"/>
  <c r="F100" i="10" s="1"/>
  <c r="H11" i="10"/>
  <c r="H72" i="10" s="1"/>
  <c r="L11" i="10"/>
  <c r="L72" i="10" s="1"/>
  <c r="AF11" i="10"/>
  <c r="AF100" i="10" s="1"/>
  <c r="U11" i="10"/>
  <c r="U100" i="10" s="1"/>
  <c r="X11" i="10"/>
  <c r="X100" i="10" s="1"/>
  <c r="AA11" i="10"/>
  <c r="AA72" i="10" s="1"/>
  <c r="D11" i="10"/>
  <c r="D72" i="10" s="1"/>
  <c r="D77" i="10" s="1"/>
  <c r="D81" i="10" s="1"/>
  <c r="AQ11" i="10"/>
  <c r="AQ22" i="10" s="1"/>
  <c r="AJ11" i="10"/>
  <c r="AJ100" i="10" s="1"/>
  <c r="AP11" i="10"/>
  <c r="AP23" i="10" s="1"/>
  <c r="AG11" i="10"/>
  <c r="AG23" i="10" s="1"/>
  <c r="W11" i="10"/>
  <c r="W72" i="10" s="1"/>
  <c r="E11" i="10"/>
  <c r="E23" i="10" s="1"/>
  <c r="N11" i="10"/>
  <c r="N100" i="10" s="1"/>
  <c r="G11" i="10"/>
  <c r="G100" i="10" s="1"/>
  <c r="AG70" i="10"/>
  <c r="AR70" i="10" s="1"/>
  <c r="AR58" i="10"/>
  <c r="AO102" i="10"/>
  <c r="V102" i="10"/>
  <c r="W102" i="10"/>
  <c r="R70" i="10"/>
  <c r="AD70" i="10" s="1"/>
  <c r="AD58" i="10"/>
  <c r="AK72" i="10"/>
  <c r="M72" i="10"/>
  <c r="M23" i="10"/>
  <c r="M22" i="10"/>
  <c r="P18" i="10"/>
  <c r="AR18" i="10"/>
  <c r="AD18" i="10"/>
  <c r="P9" i="10"/>
  <c r="AR9" i="10"/>
  <c r="AD9" i="10"/>
  <c r="AN23" i="10" l="1"/>
  <c r="F72" i="10"/>
  <c r="U72" i="10"/>
  <c r="U77" i="10" s="1"/>
  <c r="U81" i="10" s="1"/>
  <c r="Z22" i="10"/>
  <c r="AN22" i="10"/>
  <c r="AN72" i="10"/>
  <c r="AN73" i="10" s="1"/>
  <c r="U22" i="10"/>
  <c r="AI23" i="10"/>
  <c r="X23" i="10"/>
  <c r="H23" i="10"/>
  <c r="AH23" i="10"/>
  <c r="AJ23" i="10"/>
  <c r="H22" i="10"/>
  <c r="AJ22" i="10"/>
  <c r="D22" i="10"/>
  <c r="K22" i="10"/>
  <c r="Z72" i="10"/>
  <c r="Z73" i="10" s="1"/>
  <c r="G22" i="10"/>
  <c r="X72" i="10"/>
  <c r="X77" i="10" s="1"/>
  <c r="X81" i="10" s="1"/>
  <c r="E22" i="10"/>
  <c r="AA22" i="10"/>
  <c r="AC72" i="10"/>
  <c r="AC73" i="10" s="1"/>
  <c r="G23" i="10"/>
  <c r="AA100" i="10"/>
  <c r="O72" i="10"/>
  <c r="O77" i="10" s="1"/>
  <c r="O81" i="10" s="1"/>
  <c r="AA23" i="10"/>
  <c r="O23" i="10"/>
  <c r="AJ72" i="10"/>
  <c r="AJ73" i="10" s="1"/>
  <c r="Z100" i="10"/>
  <c r="T23" i="10"/>
  <c r="K72" i="10"/>
  <c r="K73" i="10" s="1"/>
  <c r="S72" i="10"/>
  <c r="S77" i="10" s="1"/>
  <c r="S81" i="10" s="1"/>
  <c r="AG22" i="10"/>
  <c r="K23" i="10"/>
  <c r="G72" i="10"/>
  <c r="G77" i="10" s="1"/>
  <c r="G81" i="10" s="1"/>
  <c r="L100" i="10"/>
  <c r="O22" i="10"/>
  <c r="Y22" i="10"/>
  <c r="L22" i="10"/>
  <c r="Y23" i="10"/>
  <c r="S23" i="10"/>
  <c r="AB23" i="10"/>
  <c r="L23" i="10"/>
  <c r="S100" i="10"/>
  <c r="AG100" i="10"/>
  <c r="X22" i="10"/>
  <c r="Y72" i="10"/>
  <c r="Y77" i="10" s="1"/>
  <c r="Y81" i="10" s="1"/>
  <c r="AQ72" i="10"/>
  <c r="AQ73" i="10" s="1"/>
  <c r="F22" i="10"/>
  <c r="AI22" i="10"/>
  <c r="AH22" i="10"/>
  <c r="F23" i="10"/>
  <c r="AH72" i="10"/>
  <c r="AH77" i="10" s="1"/>
  <c r="AH81" i="10" s="1"/>
  <c r="I72" i="10"/>
  <c r="I73" i="10" s="1"/>
  <c r="U23" i="10"/>
  <c r="E100" i="10"/>
  <c r="AI100" i="10"/>
  <c r="E72" i="10"/>
  <c r="E73" i="10" s="1"/>
  <c r="P11" i="10"/>
  <c r="P100" i="10" s="1"/>
  <c r="AL22" i="10"/>
  <c r="W23" i="10"/>
  <c r="AL72" i="10"/>
  <c r="AL73" i="10" s="1"/>
  <c r="AP72" i="10"/>
  <c r="AP77" i="10" s="1"/>
  <c r="AP81" i="10" s="1"/>
  <c r="J22" i="10"/>
  <c r="J100" i="10"/>
  <c r="AB22" i="10"/>
  <c r="AC22" i="10"/>
  <c r="V22" i="10"/>
  <c r="I22" i="10"/>
  <c r="J72" i="10"/>
  <c r="J73" i="10" s="1"/>
  <c r="AC23" i="10"/>
  <c r="T72" i="10"/>
  <c r="T73" i="10" s="1"/>
  <c r="D23" i="10"/>
  <c r="AB72" i="10"/>
  <c r="AB73" i="10" s="1"/>
  <c r="AQ23" i="10"/>
  <c r="W100" i="10"/>
  <c r="AP100" i="10"/>
  <c r="AQ100" i="10"/>
  <c r="D100" i="10"/>
  <c r="H100" i="10"/>
  <c r="T100" i="10"/>
  <c r="I100" i="10"/>
  <c r="AM22" i="10"/>
  <c r="W22" i="10"/>
  <c r="AP22" i="10"/>
  <c r="AM72" i="10"/>
  <c r="AM73" i="10" s="1"/>
  <c r="AL100" i="10"/>
  <c r="AD11" i="10"/>
  <c r="AD100" i="10" s="1"/>
  <c r="AO23" i="10"/>
  <c r="AM23" i="10"/>
  <c r="AO22" i="10"/>
  <c r="AO72" i="10"/>
  <c r="AO73" i="10" s="1"/>
  <c r="V23" i="10"/>
  <c r="V100" i="10"/>
  <c r="AR11" i="10"/>
  <c r="AR100" i="10" s="1"/>
  <c r="AK22" i="10"/>
  <c r="AK23" i="10"/>
  <c r="AG72" i="10"/>
  <c r="AG73" i="10" s="1"/>
  <c r="AG102" i="10"/>
  <c r="AF72" i="10"/>
  <c r="AF77" i="10" s="1"/>
  <c r="AF81" i="10" s="1"/>
  <c r="AF102" i="10"/>
  <c r="R23" i="10"/>
  <c r="R102" i="10"/>
  <c r="N72" i="10"/>
  <c r="N102" i="10"/>
  <c r="F73" i="10"/>
  <c r="F77" i="10"/>
  <c r="F81" i="10" s="1"/>
  <c r="M73" i="10"/>
  <c r="M77" i="10"/>
  <c r="M81" i="10" s="1"/>
  <c r="AK73" i="10"/>
  <c r="AK77" i="10"/>
  <c r="AK81" i="10" s="1"/>
  <c r="V73" i="10"/>
  <c r="V77" i="10"/>
  <c r="V81" i="10" s="1"/>
  <c r="L73" i="10"/>
  <c r="L77" i="10"/>
  <c r="L81" i="10" s="1"/>
  <c r="H73" i="10"/>
  <c r="H77" i="10"/>
  <c r="H81" i="10" s="1"/>
  <c r="AA73" i="10"/>
  <c r="AA77" i="10"/>
  <c r="AA81" i="10" s="1"/>
  <c r="W73" i="10"/>
  <c r="W77" i="10"/>
  <c r="W81" i="10" s="1"/>
  <c r="AI73" i="10"/>
  <c r="AI77" i="10"/>
  <c r="AI81" i="10" s="1"/>
  <c r="N23" i="10"/>
  <c r="AF23" i="10"/>
  <c r="R72" i="10"/>
  <c r="R77" i="10" s="1"/>
  <c r="R81" i="10" s="1"/>
  <c r="D73" i="10"/>
  <c r="AD20" i="10"/>
  <c r="AR20" i="10"/>
  <c r="P20" i="10"/>
  <c r="N22" i="10"/>
  <c r="R22" i="10"/>
  <c r="AF22" i="10"/>
  <c r="AN77" i="10" l="1"/>
  <c r="AN81" i="10" s="1"/>
  <c r="U73" i="10"/>
  <c r="X73" i="10"/>
  <c r="Z77" i="10"/>
  <c r="Z81" i="10" s="1"/>
  <c r="AH73" i="10"/>
  <c r="O73" i="10"/>
  <c r="Y73" i="10"/>
  <c r="G73" i="10"/>
  <c r="AL77" i="10"/>
  <c r="AL81" i="10" s="1"/>
  <c r="S73" i="10"/>
  <c r="K77" i="10"/>
  <c r="K81" i="10" s="1"/>
  <c r="AJ77" i="10"/>
  <c r="AJ81" i="10" s="1"/>
  <c r="AO77" i="10"/>
  <c r="AO81" i="10" s="1"/>
  <c r="T77" i="10"/>
  <c r="T81" i="10" s="1"/>
  <c r="AP73" i="10"/>
  <c r="I77" i="10"/>
  <c r="I81" i="10" s="1"/>
  <c r="AB77" i="10"/>
  <c r="AB81" i="10" s="1"/>
  <c r="AM77" i="10"/>
  <c r="AM81" i="10" s="1"/>
  <c r="J77" i="10"/>
  <c r="J81" i="10" s="1"/>
  <c r="E77" i="10"/>
  <c r="E81" i="10" s="1"/>
  <c r="P72" i="10"/>
  <c r="P73" i="10" s="1"/>
  <c r="AR72" i="10"/>
  <c r="AR73" i="10" s="1"/>
  <c r="AF73" i="10"/>
  <c r="AG77" i="10"/>
  <c r="AG81" i="10" s="1"/>
  <c r="N77" i="10"/>
  <c r="N81" i="10" s="1"/>
  <c r="N73" i="10"/>
  <c r="AD23" i="10"/>
  <c r="AD102" i="10"/>
  <c r="P23" i="10"/>
  <c r="P102" i="10"/>
  <c r="AR23" i="10"/>
  <c r="AR102" i="10"/>
  <c r="R73" i="10"/>
  <c r="AD72" i="10"/>
  <c r="AD22" i="10"/>
  <c r="P22" i="10"/>
  <c r="AR22" i="10"/>
  <c r="D99" i="10"/>
  <c r="P98" i="10"/>
  <c r="P96" i="10"/>
  <c r="O92" i="10"/>
  <c r="O103" i="10" s="1"/>
  <c r="N92" i="10"/>
  <c r="N103" i="10" s="1"/>
  <c r="M92" i="10"/>
  <c r="M103" i="10" s="1"/>
  <c r="L92" i="10"/>
  <c r="L103" i="10" s="1"/>
  <c r="K92" i="10"/>
  <c r="K103" i="10" s="1"/>
  <c r="J92" i="10"/>
  <c r="J103" i="10" s="1"/>
  <c r="I92" i="10"/>
  <c r="I103" i="10" s="1"/>
  <c r="H92" i="10"/>
  <c r="H103" i="10" s="1"/>
  <c r="G92" i="10"/>
  <c r="G103" i="10" s="1"/>
  <c r="F92" i="10"/>
  <c r="F103" i="10" s="1"/>
  <c r="E92" i="10"/>
  <c r="E103" i="10" s="1"/>
  <c r="D92" i="10"/>
  <c r="D103" i="10" s="1"/>
  <c r="P91" i="10"/>
  <c r="P90" i="10"/>
  <c r="P89" i="10"/>
  <c r="P88" i="10"/>
  <c r="P95" i="10" s="1"/>
  <c r="O88" i="10"/>
  <c r="O95" i="10" s="1"/>
  <c r="N88" i="10"/>
  <c r="N95" i="10" s="1"/>
  <c r="M88" i="10"/>
  <c r="M95" i="10" s="1"/>
  <c r="L88" i="10"/>
  <c r="L95" i="10" s="1"/>
  <c r="K88" i="10"/>
  <c r="K95" i="10" s="1"/>
  <c r="J88" i="10"/>
  <c r="J95" i="10" s="1"/>
  <c r="I88" i="10"/>
  <c r="I95" i="10" s="1"/>
  <c r="H88" i="10"/>
  <c r="H95" i="10" s="1"/>
  <c r="G88" i="10"/>
  <c r="G95" i="10" s="1"/>
  <c r="F88" i="10"/>
  <c r="F95" i="10" s="1"/>
  <c r="E88" i="10"/>
  <c r="E95" i="10" s="1"/>
  <c r="D88" i="10"/>
  <c r="D95" i="10" s="1"/>
  <c r="P83" i="10"/>
  <c r="P79" i="10"/>
  <c r="P75" i="10"/>
  <c r="P77" i="10" l="1"/>
  <c r="P81" i="10" s="1"/>
  <c r="P85" i="10" s="1"/>
  <c r="P104" i="10"/>
  <c r="AD73" i="10"/>
  <c r="P99" i="10"/>
  <c r="P92" i="10"/>
  <c r="P103" i="10" s="1"/>
  <c r="AR98" i="10"/>
  <c r="AD98" i="10"/>
  <c r="AR97" i="10"/>
  <c r="AD97" i="10"/>
  <c r="AQ92" i="10"/>
  <c r="AQ103" i="10" s="1"/>
  <c r="AP92" i="10"/>
  <c r="AP103" i="10" s="1"/>
  <c r="AO92" i="10"/>
  <c r="AO103" i="10" s="1"/>
  <c r="AN92" i="10"/>
  <c r="AN103" i="10" s="1"/>
  <c r="AM92" i="10"/>
  <c r="AM103" i="10" s="1"/>
  <c r="AL92" i="10"/>
  <c r="AL103" i="10" s="1"/>
  <c r="AK92" i="10"/>
  <c r="AK103" i="10" s="1"/>
  <c r="AJ92" i="10"/>
  <c r="AJ103" i="10" s="1"/>
  <c r="AI92" i="10"/>
  <c r="AI103" i="10" s="1"/>
  <c r="AH92" i="10"/>
  <c r="AH103" i="10" s="1"/>
  <c r="AG92" i="10"/>
  <c r="AG103" i="10" s="1"/>
  <c r="AF92" i="10"/>
  <c r="AF103" i="10" s="1"/>
  <c r="AC92" i="10"/>
  <c r="AC103" i="10" s="1"/>
  <c r="AB92" i="10"/>
  <c r="AB103" i="10" s="1"/>
  <c r="AA92" i="10"/>
  <c r="AA103" i="10" s="1"/>
  <c r="Z92" i="10"/>
  <c r="Z103" i="10" s="1"/>
  <c r="Y92" i="10"/>
  <c r="Y103" i="10" s="1"/>
  <c r="X92" i="10"/>
  <c r="X103" i="10" s="1"/>
  <c r="W92" i="10"/>
  <c r="W103" i="10" s="1"/>
  <c r="V92" i="10"/>
  <c r="V103" i="10" s="1"/>
  <c r="U92" i="10"/>
  <c r="U103" i="10" s="1"/>
  <c r="T92" i="10"/>
  <c r="T103" i="10" s="1"/>
  <c r="S92" i="10"/>
  <c r="S103" i="10" s="1"/>
  <c r="R92" i="10"/>
  <c r="R103" i="10" s="1"/>
  <c r="AR91" i="10"/>
  <c r="AD91" i="10"/>
  <c r="AR90" i="10"/>
  <c r="AD90" i="10"/>
  <c r="AR89" i="10"/>
  <c r="AD89" i="10"/>
  <c r="AR88" i="10"/>
  <c r="AR95" i="10" s="1"/>
  <c r="AQ88" i="10"/>
  <c r="AQ95" i="10" s="1"/>
  <c r="AP88" i="10"/>
  <c r="AP95" i="10" s="1"/>
  <c r="AO88" i="10"/>
  <c r="AO95" i="10" s="1"/>
  <c r="AN88" i="10"/>
  <c r="AN95" i="10" s="1"/>
  <c r="AM88" i="10"/>
  <c r="AM95" i="10" s="1"/>
  <c r="AL88" i="10"/>
  <c r="AL95" i="10" s="1"/>
  <c r="AK88" i="10"/>
  <c r="AK95" i="10" s="1"/>
  <c r="AJ88" i="10"/>
  <c r="AJ95" i="10" s="1"/>
  <c r="AI88" i="10"/>
  <c r="AI95" i="10" s="1"/>
  <c r="AH88" i="10"/>
  <c r="AH95" i="10" s="1"/>
  <c r="AG88" i="10"/>
  <c r="AG95" i="10" s="1"/>
  <c r="AF88" i="10"/>
  <c r="AF95" i="10" s="1"/>
  <c r="AD88" i="10"/>
  <c r="AD95" i="10" s="1"/>
  <c r="AC88" i="10"/>
  <c r="AC95" i="10" s="1"/>
  <c r="AB88" i="10"/>
  <c r="AB95" i="10" s="1"/>
  <c r="AA88" i="10"/>
  <c r="AA95" i="10" s="1"/>
  <c r="Z88" i="10"/>
  <c r="Z95" i="10" s="1"/>
  <c r="Y88" i="10"/>
  <c r="Y95" i="10" s="1"/>
  <c r="X88" i="10"/>
  <c r="X95" i="10" s="1"/>
  <c r="W88" i="10"/>
  <c r="W95" i="10" s="1"/>
  <c r="V88" i="10"/>
  <c r="V95" i="10" s="1"/>
  <c r="U88" i="10"/>
  <c r="U95" i="10" s="1"/>
  <c r="T88" i="10"/>
  <c r="T95" i="10" s="1"/>
  <c r="S88" i="10"/>
  <c r="S95" i="10" s="1"/>
  <c r="R88" i="10"/>
  <c r="R95" i="10" s="1"/>
  <c r="AR83" i="10"/>
  <c r="AD83" i="10"/>
  <c r="AR79" i="10"/>
  <c r="AD79" i="10"/>
  <c r="AR104" i="10" l="1"/>
  <c r="AD104" i="10"/>
  <c r="D101" i="10"/>
  <c r="P101" i="10"/>
  <c r="AR92" i="10"/>
  <c r="AR103" i="10" s="1"/>
  <c r="AD92" i="10"/>
  <c r="AD103" i="10" s="1"/>
  <c r="AD75" i="10" l="1"/>
  <c r="AC77" i="10"/>
  <c r="AC81" i="10" s="1"/>
  <c r="AQ77" i="10"/>
  <c r="AQ81" i="10" s="1"/>
  <c r="AD77" i="10" l="1"/>
  <c r="AD81" i="10" s="1"/>
  <c r="AD85" i="10" s="1"/>
  <c r="AR75" i="10"/>
  <c r="AR77" i="10" l="1"/>
  <c r="AR81" i="10" s="1"/>
  <c r="AR85" i="10" s="1"/>
  <c r="D105" i="10" l="1"/>
  <c r="D107" i="10" s="1"/>
  <c r="E96" i="10" l="1"/>
  <c r="E99" i="10" s="1"/>
  <c r="E101" i="10" s="1"/>
  <c r="D108" i="10"/>
  <c r="J105" i="10"/>
  <c r="G105" i="10"/>
  <c r="I105" i="10"/>
  <c r="H105" i="10"/>
  <c r="M105" i="10"/>
  <c r="N105" i="10"/>
  <c r="L105" i="10"/>
  <c r="P52" i="10"/>
  <c r="E105" i="10" l="1"/>
  <c r="E107" i="10" s="1"/>
  <c r="F105" i="10"/>
  <c r="O105" i="10"/>
  <c r="K105" i="10"/>
  <c r="E108" i="10" l="1"/>
  <c r="F96" i="10"/>
  <c r="F99" i="10" s="1"/>
  <c r="F101" i="10" s="1"/>
  <c r="F107" i="10" s="1"/>
  <c r="P105" i="10"/>
  <c r="P107" i="10" l="1"/>
  <c r="P108" i="10" s="1"/>
  <c r="F108" i="10"/>
  <c r="G96" i="10"/>
  <c r="G99" i="10" s="1"/>
  <c r="G101" i="10" s="1"/>
  <c r="G107" i="10" s="1"/>
  <c r="G108" i="10" l="1"/>
  <c r="H96" i="10"/>
  <c r="H99" i="10" s="1"/>
  <c r="H101" i="10" s="1"/>
  <c r="H107" i="10" s="1"/>
  <c r="H108" i="10" l="1"/>
  <c r="I96" i="10"/>
  <c r="I99" i="10" s="1"/>
  <c r="I101" i="10" s="1"/>
  <c r="I107" i="10" s="1"/>
  <c r="I108" i="10" l="1"/>
  <c r="J96" i="10"/>
  <c r="J99" i="10" s="1"/>
  <c r="J101" i="10" s="1"/>
  <c r="J107" i="10" s="1"/>
  <c r="J108" i="10" l="1"/>
  <c r="K96" i="10"/>
  <c r="K99" i="10" s="1"/>
  <c r="K101" i="10" s="1"/>
  <c r="K107" i="10" s="1"/>
  <c r="K108" i="10" l="1"/>
  <c r="L96" i="10"/>
  <c r="L99" i="10" s="1"/>
  <c r="L101" i="10" s="1"/>
  <c r="L107" i="10" s="1"/>
  <c r="L108" i="10" l="1"/>
  <c r="M96" i="10"/>
  <c r="M99" i="10" s="1"/>
  <c r="M101" i="10" s="1"/>
  <c r="M107" i="10" s="1"/>
  <c r="M108" i="10" l="1"/>
  <c r="N96" i="10"/>
  <c r="N99" i="10" s="1"/>
  <c r="N101" i="10" s="1"/>
  <c r="N107" i="10" s="1"/>
  <c r="N108" i="10" l="1"/>
  <c r="O96" i="10"/>
  <c r="O99" i="10" s="1"/>
  <c r="O101" i="10" s="1"/>
  <c r="W105" i="10"/>
  <c r="AB105" i="10"/>
  <c r="T105" i="10"/>
  <c r="Z105" i="10"/>
  <c r="AA105" i="10"/>
  <c r="AD52" i="10"/>
  <c r="U105" i="10"/>
  <c r="AC105" i="10"/>
  <c r="Y105" i="10"/>
  <c r="O107" i="10" l="1"/>
  <c r="S105" i="10"/>
  <c r="R105" i="10"/>
  <c r="V105" i="10"/>
  <c r="X105" i="10"/>
  <c r="O108" i="10" l="1"/>
  <c r="R96" i="10"/>
  <c r="AD105" i="10"/>
  <c r="AD96" i="10" l="1"/>
  <c r="AD99" i="10" s="1"/>
  <c r="AD101" i="10" s="1"/>
  <c r="AD107" i="10" s="1"/>
  <c r="AD108" i="10" s="1"/>
  <c r="R99" i="10"/>
  <c r="R101" i="10" s="1"/>
  <c r="R107" i="10" s="1"/>
  <c r="R108" i="10" s="1"/>
  <c r="S96" i="10" l="1"/>
  <c r="S99" i="10" s="1"/>
  <c r="S101" i="10" s="1"/>
  <c r="S107" i="10" s="1"/>
  <c r="S108" i="10" s="1"/>
  <c r="T96" i="10" l="1"/>
  <c r="T99" i="10" s="1"/>
  <c r="T101" i="10" s="1"/>
  <c r="T107" i="10" s="1"/>
  <c r="T108" i="10" s="1"/>
  <c r="U96" i="10" l="1"/>
  <c r="U99" i="10" s="1"/>
  <c r="U101" i="10" s="1"/>
  <c r="U107" i="10" s="1"/>
  <c r="U108" i="10" s="1"/>
  <c r="V96" i="10" l="1"/>
  <c r="V99" i="10" s="1"/>
  <c r="V101" i="10" s="1"/>
  <c r="V107" i="10" s="1"/>
  <c r="V108" i="10" s="1"/>
  <c r="W96" i="10" l="1"/>
  <c r="W99" i="10" s="1"/>
  <c r="W101" i="10" s="1"/>
  <c r="W107" i="10" s="1"/>
  <c r="W108" i="10" s="1"/>
  <c r="X96" i="10" l="1"/>
  <c r="X99" i="10" s="1"/>
  <c r="X101" i="10" s="1"/>
  <c r="X107" i="10" s="1"/>
  <c r="X108" i="10" s="1"/>
  <c r="Y96" i="10" l="1"/>
  <c r="Y99" i="10" s="1"/>
  <c r="Y101" i="10" s="1"/>
  <c r="Y107" i="10" s="1"/>
  <c r="Y108" i="10" s="1"/>
  <c r="Z96" i="10" l="1"/>
  <c r="Z99" i="10" s="1"/>
  <c r="Z101" i="10" s="1"/>
  <c r="Z107" i="10" s="1"/>
  <c r="AA96" i="10" s="1"/>
  <c r="AA99" i="10" s="1"/>
  <c r="AA101" i="10" s="1"/>
  <c r="AA107" i="10" l="1"/>
  <c r="AB96" i="10" s="1"/>
  <c r="AB99" i="10" s="1"/>
  <c r="AB101" i="10" s="1"/>
  <c r="Z108" i="10"/>
  <c r="AB107" i="10" l="1"/>
  <c r="AC96" i="10" s="1"/>
  <c r="AC99" i="10" s="1"/>
  <c r="AC101" i="10" s="1"/>
  <c r="AA108" i="10"/>
  <c r="AJ105" i="10"/>
  <c r="AO105" i="10"/>
  <c r="AR52" i="10"/>
  <c r="AN105" i="10"/>
  <c r="AC107" i="10" l="1"/>
  <c r="AF96" i="10" s="1"/>
  <c r="AF99" i="10" s="1"/>
  <c r="AF101" i="10" s="1"/>
  <c r="AB108" i="10"/>
  <c r="AF105" i="10"/>
  <c r="AK105" i="10"/>
  <c r="AG105" i="10"/>
  <c r="AI105" i="10"/>
  <c r="AH105" i="10"/>
  <c r="AQ105" i="10"/>
  <c r="AL105" i="10"/>
  <c r="AP105" i="10"/>
  <c r="AM105" i="10"/>
  <c r="AF107" i="10" l="1"/>
  <c r="AF108" i="10" s="1"/>
  <c r="AR96" i="10"/>
  <c r="AR99" i="10" s="1"/>
  <c r="AR101" i="10" s="1"/>
  <c r="AC108" i="10"/>
  <c r="AR105" i="10"/>
  <c r="AG96" i="10" l="1"/>
  <c r="AG99" i="10" s="1"/>
  <c r="AG101" i="10" s="1"/>
  <c r="AG107" i="10" s="1"/>
  <c r="AH96" i="10" s="1"/>
  <c r="AH99" i="10" s="1"/>
  <c r="AH101" i="10" s="1"/>
  <c r="AH107" i="10" s="1"/>
  <c r="AR107" i="10"/>
  <c r="AR108" i="10" s="1"/>
  <c r="AG108" i="10" l="1"/>
  <c r="AH108" i="10"/>
  <c r="AI96" i="10"/>
  <c r="AI99" i="10" s="1"/>
  <c r="AI101" i="10" s="1"/>
  <c r="AI107" i="10" s="1"/>
  <c r="AI108" i="10" l="1"/>
  <c r="AJ96" i="10"/>
  <c r="AJ99" i="10" s="1"/>
  <c r="AJ101" i="10" s="1"/>
  <c r="AJ107" i="10" s="1"/>
  <c r="AJ108" i="10" l="1"/>
  <c r="AK96" i="10"/>
  <c r="AK99" i="10" s="1"/>
  <c r="AK101" i="10" s="1"/>
  <c r="AK107" i="10" s="1"/>
  <c r="AL96" i="10" l="1"/>
  <c r="AL99" i="10" s="1"/>
  <c r="AL101" i="10" s="1"/>
  <c r="AL107" i="10" s="1"/>
  <c r="AK108" i="10"/>
  <c r="AM96" i="10" l="1"/>
  <c r="AM99" i="10" s="1"/>
  <c r="AM101" i="10" s="1"/>
  <c r="AM107" i="10" s="1"/>
  <c r="AL108" i="10"/>
  <c r="AM108" i="10" l="1"/>
  <c r="AN96" i="10"/>
  <c r="AN99" i="10" s="1"/>
  <c r="AN101" i="10" s="1"/>
  <c r="AN107" i="10" s="1"/>
  <c r="AO96" i="10" l="1"/>
  <c r="AO99" i="10" s="1"/>
  <c r="AO101" i="10" s="1"/>
  <c r="AO107" i="10" s="1"/>
  <c r="AN108" i="10"/>
  <c r="AP96" i="10" l="1"/>
  <c r="AP99" i="10" s="1"/>
  <c r="AP101" i="10" s="1"/>
  <c r="AP107" i="10" s="1"/>
  <c r="AO108" i="10"/>
  <c r="AQ96" i="10" l="1"/>
  <c r="AQ99" i="10" s="1"/>
  <c r="AQ101" i="10" s="1"/>
  <c r="AQ107" i="10" s="1"/>
  <c r="AP108" i="10"/>
  <c r="AQ108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Joseph</author>
  </authors>
  <commentList>
    <comment ref="A29" authorId="0" shapeId="0" xr:uid="{A7167296-4EB6-435F-89D0-2F292F6AF2ED}">
      <text>
        <r>
          <rPr>
            <sz val="9"/>
            <color indexed="81"/>
            <rFont val="Tahoma"/>
            <family val="2"/>
          </rPr>
          <t>En fonction du bénéfice net !
Voir calculateur en ligne de la caisse AVS. Paiement trimestriel</t>
        </r>
      </text>
    </comment>
    <comment ref="A30" authorId="0" shapeId="0" xr:uid="{9A38760B-2C62-4F35-9EA7-0AD1BED580BD}">
      <text>
        <r>
          <rPr>
            <sz val="9"/>
            <color indexed="81"/>
            <rFont val="Tahoma"/>
            <family val="2"/>
          </rPr>
          <t>Facultatif. 
Max. 25% du revenu AVS assurable.
Montant indiqué à titre d'exemple.</t>
        </r>
      </text>
    </comment>
    <comment ref="A36" authorId="0" shapeId="0" xr:uid="{05E3609D-EFA9-4A64-9A20-2E7CB663BC29}">
      <text>
        <r>
          <rPr>
            <sz val="9"/>
            <color indexed="81"/>
            <rFont val="Tahoma"/>
            <family val="2"/>
          </rPr>
          <t>Montant de coordination: 26'460 CHF par an</t>
        </r>
      </text>
    </comment>
  </commentList>
</comments>
</file>

<file path=xl/sharedStrings.xml><?xml version="1.0" encoding="utf-8"?>
<sst xmlns="http://schemas.openxmlformats.org/spreadsheetml/2006/main" count="116" uniqueCount="90">
  <si>
    <t>Jan</t>
  </si>
  <si>
    <t>Feb</t>
  </si>
  <si>
    <t>Mai</t>
  </si>
  <si>
    <t>Sept</t>
  </si>
  <si>
    <t>Nov</t>
  </si>
  <si>
    <t>Charges financières</t>
  </si>
  <si>
    <t>Résultat avant  impôts</t>
  </si>
  <si>
    <t>Impôts</t>
  </si>
  <si>
    <t>Bénéfice net</t>
  </si>
  <si>
    <t>Plan d'investissement</t>
  </si>
  <si>
    <t>Total encaissement</t>
  </si>
  <si>
    <t>Investissements</t>
  </si>
  <si>
    <t>Interêts et impôts</t>
  </si>
  <si>
    <t>Total décaissement</t>
  </si>
  <si>
    <t>Mars</t>
  </si>
  <si>
    <t>Avril</t>
  </si>
  <si>
    <t>Juin</t>
  </si>
  <si>
    <t>Juillet</t>
  </si>
  <si>
    <t>Août</t>
  </si>
  <si>
    <t>Oct</t>
  </si>
  <si>
    <t>Dec</t>
  </si>
  <si>
    <t>Revenus</t>
  </si>
  <si>
    <t>Amortissements</t>
  </si>
  <si>
    <t>Plan de trésorerie et liquidités</t>
  </si>
  <si>
    <t>Liquidités début du mois</t>
  </si>
  <si>
    <t>Liquidités au début</t>
  </si>
  <si>
    <t>Liquidités à la fin du mois</t>
  </si>
  <si>
    <t>Changement des liquidités</t>
  </si>
  <si>
    <t>Variable</t>
  </si>
  <si>
    <t>Compte de résultats</t>
  </si>
  <si>
    <t>Revenus totaux</t>
  </si>
  <si>
    <t>Coûts directs (charges variables)</t>
  </si>
  <si>
    <t>Coûts directs totaux</t>
  </si>
  <si>
    <t>Marge brute (revenus totaux - coûts directs totaux)</t>
  </si>
  <si>
    <t>Coûts fixes (coûts opérationnels)</t>
  </si>
  <si>
    <t>Coûts salaires</t>
  </si>
  <si>
    <t>- Charges sociales (AVS/AI/APG/AC)</t>
  </si>
  <si>
    <t>- Allocations familiales</t>
  </si>
  <si>
    <t>- LPP (2ème plilier)</t>
  </si>
  <si>
    <t>- LAA (assurance accident)</t>
  </si>
  <si>
    <t>- Salaire mensuel employé #2</t>
  </si>
  <si>
    <t>Coûts de salaires totaux</t>
  </si>
  <si>
    <t>Coûts de loyer</t>
  </si>
  <si>
    <t>- Places de parc</t>
  </si>
  <si>
    <t>- Coûts de loyer / bureau (incl. charges)</t>
  </si>
  <si>
    <t>Coûts de marketing</t>
  </si>
  <si>
    <t>Coûts de loyer totaux</t>
  </si>
  <si>
    <t>Coûts de marketing totaux</t>
  </si>
  <si>
    <t>- Publicité et articles publicitaires</t>
  </si>
  <si>
    <t>Coûts de IT</t>
  </si>
  <si>
    <t>- IT et frais de gestion (incl. accès internet / nom de domaine)</t>
  </si>
  <si>
    <t>Autres frais</t>
  </si>
  <si>
    <t>Coûts de IT totaux</t>
  </si>
  <si>
    <t>- Frais de repas et de représentation</t>
  </si>
  <si>
    <t>Autres frais totaux</t>
  </si>
  <si>
    <t>- Logiciels ?</t>
  </si>
  <si>
    <t>- Frais de formation ?</t>
  </si>
  <si>
    <t>- Frais de fiduciaire</t>
  </si>
  <si>
    <t>Coûts fixes totaux</t>
  </si>
  <si>
    <t>Marge brute en % des revenus</t>
  </si>
  <si>
    <t>EBITDA en % des revenus</t>
  </si>
  <si>
    <t>- Informatique</t>
  </si>
  <si>
    <t>- Mobilier</t>
  </si>
  <si>
    <t>- Autres</t>
  </si>
  <si>
    <t>Total investissements</t>
  </si>
  <si>
    <t>Capital initial</t>
  </si>
  <si>
    <t>Autres prêts</t>
  </si>
  <si>
    <t>Chiffre d'affaires</t>
  </si>
  <si>
    <t>Coûts directs et coûts fixes totaux</t>
  </si>
  <si>
    <t>- Foires et exhibitions</t>
  </si>
  <si>
    <t>Entreprise XXX</t>
  </si>
  <si>
    <t>Services de conseil</t>
  </si>
  <si>
    <t>- Nombre de jours facturés par mois</t>
  </si>
  <si>
    <t>- Prix moyen du jour de consultance</t>
  </si>
  <si>
    <t>Revenus des services de conseil</t>
  </si>
  <si>
    <t>- Nombre de jours</t>
  </si>
  <si>
    <t>Prestation externes (par ex. freelancers) ?</t>
  </si>
  <si>
    <t>- Téléphones (2 appareils)</t>
  </si>
  <si>
    <t>- Coût par jour</t>
  </si>
  <si>
    <t>Coût des prestations externes</t>
  </si>
  <si>
    <t>Résultat d'exploitation avant intérêts, impôts et amortissement (EBITDA)</t>
  </si>
  <si>
    <t>Résultat d'exploitation (EBIT)</t>
  </si>
  <si>
    <t>- Frais de transport (avion, train, voiture à 0.75 CHF / km)</t>
  </si>
  <si>
    <t>- Assurance RC et autres assurances</t>
  </si>
  <si>
    <t>- Matériel de présentation, cartes de visite, flyers</t>
  </si>
  <si>
    <t>- Salaire mensuel employé #1 (fondateur)</t>
  </si>
  <si>
    <t>Total 2025</t>
  </si>
  <si>
    <t>Total 2026</t>
  </si>
  <si>
    <t>- Charges sociales (AVS/AI/APG) incl. allocations familiales</t>
  </si>
  <si>
    <t>Total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</si>
</sst>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>
    <font>
      <sz val="10"/>
      <name val="Arial"/>
      <family val="2"/>
    </font>
    <font>
      <sz val="10"/>
      <name val="Arial"/>
      <family val="2"/>
      <charset val="1"/>
    </font>
    <font>
      <sz val="10"/>
      <name val="Swis721 Lt BT"/>
      <charset val="1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u/>
      <sz val="12"/>
      <name val="Arial"/>
      <family val="2"/>
    </font>
    <font>
      <i/>
      <sz val="12"/>
      <color rgb="FFFF0000"/>
      <name val="Arial"/>
      <family val="2"/>
    </font>
    <font>
      <b/>
      <u/>
      <sz val="12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sz val="9"/>
      <color indexed="81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26"/>
      </patternFill>
    </fill>
    <fill>
      <patternFill patternType="solid">
        <fgColor rgb="FFCCFFFF"/>
        <bgColor indexed="22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ECFF"/>
        <bgColor indexed="22"/>
      </patternFill>
    </fill>
    <fill>
      <patternFill patternType="solid">
        <fgColor rgb="FFCCFFCC"/>
        <bgColor indexed="22"/>
      </patternFill>
    </fill>
    <fill>
      <patternFill patternType="solid">
        <fgColor rgb="FFCCFFCC"/>
        <bgColor indexed="26"/>
      </patternFill>
    </fill>
    <fill>
      <patternFill patternType="solid">
        <fgColor rgb="FFCCFFFF"/>
        <bgColor indexed="31"/>
      </patternFill>
    </fill>
    <fill>
      <patternFill patternType="solid">
        <fgColor rgb="FFFFFFCC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2"/>
    <xf numFmtId="0" fontId="4" fillId="0" borderId="0" xfId="2" applyFont="1" applyAlignment="1">
      <alignment horizontal="left"/>
    </xf>
    <xf numFmtId="0" fontId="4" fillId="2" borderId="0" xfId="2" applyFont="1" applyFill="1"/>
    <xf numFmtId="0" fontId="5" fillId="0" borderId="0" xfId="2" applyFont="1"/>
    <xf numFmtId="0" fontId="6" fillId="0" borderId="0" xfId="2" applyFont="1" applyAlignment="1">
      <alignment horizontal="center"/>
    </xf>
    <xf numFmtId="0" fontId="7" fillId="0" borderId="0" xfId="2" applyFont="1"/>
    <xf numFmtId="3" fontId="5" fillId="4" borderId="2" xfId="2" applyNumberFormat="1" applyFont="1" applyFill="1" applyBorder="1"/>
    <xf numFmtId="3" fontId="7" fillId="4" borderId="2" xfId="2" applyNumberFormat="1" applyFont="1" applyFill="1" applyBorder="1"/>
    <xf numFmtId="0" fontId="4" fillId="0" borderId="0" xfId="2" applyFont="1"/>
    <xf numFmtId="3" fontId="4" fillId="0" borderId="0" xfId="2" applyNumberFormat="1" applyFont="1"/>
    <xf numFmtId="0" fontId="4" fillId="2" borderId="4" xfId="2" applyFont="1" applyFill="1" applyBorder="1" applyAlignment="1">
      <alignment horizontal="center"/>
    </xf>
    <xf numFmtId="3" fontId="5" fillId="3" borderId="2" xfId="2" applyNumberFormat="1" applyFont="1" applyFill="1" applyBorder="1"/>
    <xf numFmtId="3" fontId="5" fillId="3" borderId="6" xfId="2" applyNumberFormat="1" applyFont="1" applyFill="1" applyBorder="1"/>
    <xf numFmtId="0" fontId="5" fillId="0" borderId="2" xfId="2" applyFont="1" applyBorder="1"/>
    <xf numFmtId="0" fontId="4" fillId="0" borderId="1" xfId="2" applyFont="1" applyBorder="1"/>
    <xf numFmtId="0" fontId="10" fillId="0" borderId="0" xfId="2" applyFont="1" applyAlignment="1">
      <alignment horizontal="center"/>
    </xf>
    <xf numFmtId="3" fontId="7" fillId="0" borderId="2" xfId="2" applyNumberFormat="1" applyFont="1" applyBorder="1"/>
    <xf numFmtId="0" fontId="7" fillId="5" borderId="9" xfId="2" applyFont="1" applyFill="1" applyBorder="1"/>
    <xf numFmtId="3" fontId="7" fillId="6" borderId="10" xfId="2" applyNumberFormat="1" applyFont="1" applyFill="1" applyBorder="1"/>
    <xf numFmtId="3" fontId="8" fillId="7" borderId="10" xfId="2" applyNumberFormat="1" applyFont="1" applyFill="1" applyBorder="1"/>
    <xf numFmtId="3" fontId="5" fillId="0" borderId="2" xfId="2" applyNumberFormat="1" applyFont="1" applyBorder="1"/>
    <xf numFmtId="0" fontId="8" fillId="5" borderId="9" xfId="2" applyFont="1" applyFill="1" applyBorder="1"/>
    <xf numFmtId="3" fontId="8" fillId="6" borderId="10" xfId="2" applyNumberFormat="1" applyFont="1" applyFill="1" applyBorder="1"/>
    <xf numFmtId="0" fontId="4" fillId="0" borderId="3" xfId="2" applyFont="1" applyBorder="1"/>
    <xf numFmtId="3" fontId="4" fillId="0" borderId="2" xfId="2" applyNumberFormat="1" applyFont="1" applyBorder="1"/>
    <xf numFmtId="0" fontId="4" fillId="0" borderId="1" xfId="2" applyFont="1" applyBorder="1" applyAlignment="1">
      <alignment horizontal="center"/>
    </xf>
    <xf numFmtId="164" fontId="10" fillId="0" borderId="0" xfId="2" applyNumberFormat="1" applyFont="1" applyAlignment="1">
      <alignment horizontal="center"/>
    </xf>
    <xf numFmtId="164" fontId="10" fillId="8" borderId="0" xfId="2" applyNumberFormat="1" applyFont="1" applyFill="1" applyAlignment="1">
      <alignment horizontal="center"/>
    </xf>
    <xf numFmtId="0" fontId="12" fillId="0" borderId="0" xfId="2" applyFont="1"/>
    <xf numFmtId="0" fontId="13" fillId="0" borderId="0" xfId="2" applyFont="1"/>
    <xf numFmtId="0" fontId="5" fillId="8" borderId="0" xfId="2" applyFont="1" applyFill="1"/>
    <xf numFmtId="0" fontId="5" fillId="9" borderId="9" xfId="2" applyFont="1" applyFill="1" applyBorder="1"/>
    <xf numFmtId="3" fontId="5" fillId="9" borderId="10" xfId="2" applyNumberFormat="1" applyFont="1" applyFill="1" applyBorder="1"/>
    <xf numFmtId="3" fontId="8" fillId="10" borderId="10" xfId="2" applyNumberFormat="1" applyFont="1" applyFill="1" applyBorder="1"/>
    <xf numFmtId="164" fontId="12" fillId="0" borderId="2" xfId="2" applyNumberFormat="1" applyFont="1" applyBorder="1"/>
    <xf numFmtId="164" fontId="12" fillId="0" borderId="0" xfId="2" applyNumberFormat="1" applyFont="1"/>
    <xf numFmtId="3" fontId="5" fillId="11" borderId="2" xfId="2" applyNumberFormat="1" applyFont="1" applyFill="1" applyBorder="1"/>
    <xf numFmtId="3" fontId="5" fillId="12" borderId="2" xfId="2" applyNumberFormat="1" applyFont="1" applyFill="1" applyBorder="1"/>
    <xf numFmtId="3" fontId="4" fillId="9" borderId="10" xfId="2" applyNumberFormat="1" applyFont="1" applyFill="1" applyBorder="1"/>
    <xf numFmtId="0" fontId="7" fillId="0" borderId="9" xfId="2" applyFont="1" applyBorder="1"/>
    <xf numFmtId="0" fontId="8" fillId="0" borderId="9" xfId="2" applyFont="1" applyBorder="1"/>
    <xf numFmtId="0" fontId="5" fillId="0" borderId="9" xfId="2" applyFont="1" applyBorder="1"/>
    <xf numFmtId="3" fontId="4" fillId="11" borderId="2" xfId="2" applyNumberFormat="1" applyFont="1" applyFill="1" applyBorder="1"/>
    <xf numFmtId="3" fontId="5" fillId="6" borderId="2" xfId="2" applyNumberFormat="1" applyFont="1" applyFill="1" applyBorder="1"/>
    <xf numFmtId="3" fontId="5" fillId="13" borderId="2" xfId="2" applyNumberFormat="1" applyFont="1" applyFill="1" applyBorder="1"/>
    <xf numFmtId="3" fontId="5" fillId="7" borderId="2" xfId="2" applyNumberFormat="1" applyFont="1" applyFill="1" applyBorder="1"/>
    <xf numFmtId="0" fontId="4" fillId="14" borderId="8" xfId="2" applyFont="1" applyFill="1" applyBorder="1" applyAlignment="1">
      <alignment horizontal="center"/>
    </xf>
    <xf numFmtId="3" fontId="6" fillId="0" borderId="2" xfId="2" applyNumberFormat="1" applyFont="1" applyBorder="1"/>
    <xf numFmtId="3" fontId="4" fillId="0" borderId="4" xfId="2" applyNumberFormat="1" applyFont="1" applyBorder="1"/>
    <xf numFmtId="3" fontId="4" fillId="13" borderId="4" xfId="2" applyNumberFormat="1" applyFont="1" applyFill="1" applyBorder="1"/>
    <xf numFmtId="3" fontId="5" fillId="0" borderId="6" xfId="2" applyNumberFormat="1" applyFont="1" applyBorder="1"/>
    <xf numFmtId="3" fontId="4" fillId="0" borderId="5" xfId="2" applyNumberFormat="1" applyFont="1" applyBorder="1"/>
    <xf numFmtId="3" fontId="5" fillId="0" borderId="5" xfId="2" applyNumberFormat="1" applyFont="1" applyBorder="1"/>
    <xf numFmtId="0" fontId="4" fillId="9" borderId="9" xfId="2" applyFont="1" applyFill="1" applyBorder="1"/>
    <xf numFmtId="0" fontId="4" fillId="0" borderId="9" xfId="2" applyFont="1" applyBorder="1"/>
    <xf numFmtId="0" fontId="5" fillId="0" borderId="11" xfId="2" applyFont="1" applyBorder="1"/>
    <xf numFmtId="0" fontId="4" fillId="5" borderId="12" xfId="3" applyFont="1" applyFill="1" applyBorder="1"/>
    <xf numFmtId="0" fontId="9" fillId="0" borderId="12" xfId="2" applyFont="1" applyBorder="1"/>
    <xf numFmtId="0" fontId="7" fillId="0" borderId="12" xfId="2" quotePrefix="1" applyFont="1" applyBorder="1"/>
    <xf numFmtId="164" fontId="5" fillId="5" borderId="13" xfId="4" quotePrefix="1" applyNumberFormat="1" applyFont="1" applyFill="1" applyBorder="1" applyAlignment="1">
      <alignment horizontal="left"/>
    </xf>
    <xf numFmtId="164" fontId="5" fillId="0" borderId="12" xfId="4" quotePrefix="1" applyNumberFormat="1" applyFont="1" applyFill="1" applyBorder="1" applyAlignment="1">
      <alignment horizontal="left"/>
    </xf>
    <xf numFmtId="0" fontId="5" fillId="0" borderId="12" xfId="2" applyFont="1" applyBorder="1"/>
    <xf numFmtId="164" fontId="4" fillId="5" borderId="13" xfId="4" quotePrefix="1" applyNumberFormat="1" applyFont="1" applyFill="1" applyBorder="1" applyAlignment="1">
      <alignment horizontal="left"/>
    </xf>
    <xf numFmtId="0" fontId="12" fillId="0" borderId="12" xfId="3" quotePrefix="1" applyFont="1" applyBorder="1"/>
    <xf numFmtId="0" fontId="4" fillId="0" borderId="12" xfId="2" applyFont="1" applyBorder="1"/>
    <xf numFmtId="0" fontId="11" fillId="0" borderId="12" xfId="3" applyFont="1" applyBorder="1"/>
    <xf numFmtId="0" fontId="5" fillId="0" borderId="12" xfId="3" quotePrefix="1" applyFont="1" applyBorder="1"/>
    <xf numFmtId="0" fontId="4" fillId="9" borderId="13" xfId="3" applyFont="1" applyFill="1" applyBorder="1"/>
    <xf numFmtId="0" fontId="4" fillId="0" borderId="12" xfId="3" applyFont="1" applyBorder="1"/>
    <xf numFmtId="0" fontId="5" fillId="8" borderId="12" xfId="2" applyFont="1" applyFill="1" applyBorder="1"/>
    <xf numFmtId="0" fontId="5" fillId="0" borderId="12" xfId="2" quotePrefix="1" applyFont="1" applyBorder="1"/>
    <xf numFmtId="0" fontId="6" fillId="0" borderId="12" xfId="2" applyFont="1" applyBorder="1"/>
    <xf numFmtId="0" fontId="5" fillId="0" borderId="14" xfId="2" applyFont="1" applyBorder="1"/>
    <xf numFmtId="3" fontId="5" fillId="15" borderId="2" xfId="2" applyNumberFormat="1" applyFont="1" applyFill="1" applyBorder="1"/>
    <xf numFmtId="3" fontId="7" fillId="15" borderId="2" xfId="2" applyNumberFormat="1" applyFont="1" applyFill="1" applyBorder="1"/>
    <xf numFmtId="10" fontId="10" fillId="0" borderId="0" xfId="2" applyNumberFormat="1" applyFont="1" applyAlignment="1">
      <alignment horizontal="center"/>
    </xf>
    <xf numFmtId="3" fontId="6" fillId="16" borderId="2" xfId="2" applyNumberFormat="1" applyFont="1" applyFill="1" applyBorder="1"/>
    <xf numFmtId="1" fontId="4" fillId="0" borderId="7" xfId="2" applyNumberFormat="1" applyFont="1" applyBorder="1" applyAlignment="1">
      <alignment horizontal="center"/>
    </xf>
    <xf numFmtId="0" fontId="4" fillId="0" borderId="0" xfId="2" applyFont="1" applyAlignment="1">
      <alignment horizontal="center"/>
    </xf>
    <xf numFmtId="1" fontId="10" fillId="8" borderId="0" xfId="2" applyNumberFormat="1" applyFont="1" applyFill="1" applyAlignment="1">
      <alignment horizontal="center"/>
    </xf>
  </cellXfs>
  <cellStyles count="5">
    <cellStyle name="Excel Built-in Normal" xfId="1" xr:uid="{00000000-0005-0000-0000-000000000000}"/>
    <cellStyle name="Normal" xfId="0" builtinId="0"/>
    <cellStyle name="Normal 2" xfId="3" xr:uid="{00000000-0005-0000-0000-000002000000}"/>
    <cellStyle name="Percent 2" xfId="4" xr:uid="{00000000-0005-0000-0000-000003000000}"/>
    <cellStyle name="Standard_Basel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78787"/>
      <rgbColor rgb="009999FF"/>
      <rgbColor rgb="00C0504D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66FF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4A7EBB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CCFFFF"/>
      <color rgb="FFCCFFCC"/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1971675</xdr:colOff>
      <xdr:row>80</xdr:row>
      <xdr:rowOff>266700</xdr:rowOff>
    </xdr:from>
    <xdr:to>
      <xdr:col>0</xdr:col>
      <xdr:colOff>2038350</xdr:colOff>
      <xdr:row>82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80</xdr:row>
      <xdr:rowOff>266700</xdr:rowOff>
    </xdr:from>
    <xdr:to>
      <xdr:col>0</xdr:col>
      <xdr:colOff>2038350</xdr:colOff>
      <xdr:row>82</xdr:row>
      <xdr:rowOff>190500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80</xdr:row>
      <xdr:rowOff>266700</xdr:rowOff>
    </xdr:from>
    <xdr:to>
      <xdr:col>0</xdr:col>
      <xdr:colOff>2038350</xdr:colOff>
      <xdr:row>82</xdr:row>
      <xdr:rowOff>190500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91</xdr:row>
      <xdr:rowOff>152400</xdr:rowOff>
    </xdr:from>
    <xdr:to>
      <xdr:col>0</xdr:col>
      <xdr:colOff>2038350</xdr:colOff>
      <xdr:row>93</xdr:row>
      <xdr:rowOff>133350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91</xdr:row>
      <xdr:rowOff>152400</xdr:rowOff>
    </xdr:from>
    <xdr:to>
      <xdr:col>0</xdr:col>
      <xdr:colOff>2038350</xdr:colOff>
      <xdr:row>93</xdr:row>
      <xdr:rowOff>133350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91</xdr:row>
      <xdr:rowOff>152400</xdr:rowOff>
    </xdr:from>
    <xdr:to>
      <xdr:col>0</xdr:col>
      <xdr:colOff>2038350</xdr:colOff>
      <xdr:row>93</xdr:row>
      <xdr:rowOff>133350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AS109"/>
  <sheetViews>
    <sheetView tabSelected="1" zoomScale="80" zoomScaleNormal="80" workbookViewId="0">
      <pane xSplit="1" ySplit="3" topLeftCell="B14" activePane="bottomRight" state="frozen"/>
      <selection pane="topRight" activeCell="D1" sqref="D1"/>
      <selection pane="bottomLeft" activeCell="A4" sqref="A4"/>
      <selection pane="bottomRight" activeCell="C36" sqref="C36"/>
    </sheetView>
  </sheetViews>
  <sheetFormatPr baseColWidth="10" defaultColWidth="11.44140625" defaultRowHeight="13.2"/>
  <cols>
    <col min="1" max="1" width="85.109375" style="1" bestFit="1" customWidth="1"/>
    <col min="2" max="2" width="4.77734375" style="1" customWidth="1"/>
    <col min="3" max="3" width="11.44140625" style="1" customWidth="1"/>
    <col min="4" max="15" width="11.6640625" style="1" bestFit="1" customWidth="1"/>
    <col min="16" max="16" width="12.6640625" style="1" customWidth="1"/>
    <col min="17" max="17" width="4.77734375" style="1" customWidth="1"/>
    <col min="18" max="29" width="11.6640625" style="1" bestFit="1" customWidth="1"/>
    <col min="30" max="30" width="12.6640625" style="1" customWidth="1"/>
    <col min="31" max="31" width="4" style="1" customWidth="1"/>
    <col min="32" max="42" width="11.6640625" style="1" bestFit="1" customWidth="1"/>
    <col min="43" max="43" width="11.44140625" style="1" customWidth="1"/>
    <col min="44" max="44" width="12.6640625" style="1" customWidth="1"/>
    <col min="45" max="16384" width="11.44140625" style="1"/>
  </cols>
  <sheetData>
    <row r="1" spans="1:44" s="4" customFormat="1" ht="19.95" customHeight="1">
      <c r="A1" s="3" t="s">
        <v>70</v>
      </c>
    </row>
    <row r="2" spans="1:44" s="4" customFormat="1" ht="19.95" customHeight="1">
      <c r="A2" s="2" t="s">
        <v>29</v>
      </c>
      <c r="C2" s="5" t="s">
        <v>28</v>
      </c>
      <c r="D2" s="79">
        <v>2025</v>
      </c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R2" s="79">
        <v>2026</v>
      </c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F2" s="78">
        <v>2027</v>
      </c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</row>
    <row r="3" spans="1:44" s="4" customFormat="1" ht="19.95" customHeight="1">
      <c r="A3" s="56"/>
      <c r="D3" s="26" t="s">
        <v>0</v>
      </c>
      <c r="E3" s="26" t="s">
        <v>1</v>
      </c>
      <c r="F3" s="26" t="s">
        <v>14</v>
      </c>
      <c r="G3" s="26" t="s">
        <v>15</v>
      </c>
      <c r="H3" s="26" t="s">
        <v>2</v>
      </c>
      <c r="I3" s="26" t="s">
        <v>16</v>
      </c>
      <c r="J3" s="26" t="s">
        <v>17</v>
      </c>
      <c r="K3" s="26" t="s">
        <v>18</v>
      </c>
      <c r="L3" s="26" t="s">
        <v>3</v>
      </c>
      <c r="M3" s="26" t="s">
        <v>19</v>
      </c>
      <c r="N3" s="26" t="s">
        <v>4</v>
      </c>
      <c r="O3" s="26" t="s">
        <v>20</v>
      </c>
      <c r="P3" s="26" t="s">
        <v>86</v>
      </c>
      <c r="R3" s="26" t="s">
        <v>0</v>
      </c>
      <c r="S3" s="26" t="s">
        <v>1</v>
      </c>
      <c r="T3" s="26" t="s">
        <v>14</v>
      </c>
      <c r="U3" s="26" t="s">
        <v>15</v>
      </c>
      <c r="V3" s="26" t="s">
        <v>2</v>
      </c>
      <c r="W3" s="26" t="s">
        <v>16</v>
      </c>
      <c r="X3" s="26" t="s">
        <v>17</v>
      </c>
      <c r="Y3" s="26" t="s">
        <v>18</v>
      </c>
      <c r="Z3" s="26" t="s">
        <v>3</v>
      </c>
      <c r="AA3" s="26" t="s">
        <v>19</v>
      </c>
      <c r="AB3" s="26" t="s">
        <v>4</v>
      </c>
      <c r="AC3" s="26" t="s">
        <v>20</v>
      </c>
      <c r="AD3" s="26" t="s">
        <v>87</v>
      </c>
      <c r="AF3" s="26" t="s">
        <v>0</v>
      </c>
      <c r="AG3" s="26" t="s">
        <v>1</v>
      </c>
      <c r="AH3" s="26" t="s">
        <v>14</v>
      </c>
      <c r="AI3" s="26" t="s">
        <v>15</v>
      </c>
      <c r="AJ3" s="26" t="s">
        <v>2</v>
      </c>
      <c r="AK3" s="26" t="s">
        <v>16</v>
      </c>
      <c r="AL3" s="26" t="s">
        <v>17</v>
      </c>
      <c r="AM3" s="26" t="s">
        <v>18</v>
      </c>
      <c r="AN3" s="26" t="s">
        <v>3</v>
      </c>
      <c r="AO3" s="26" t="s">
        <v>19</v>
      </c>
      <c r="AP3" s="26" t="s">
        <v>4</v>
      </c>
      <c r="AQ3" s="26" t="s">
        <v>20</v>
      </c>
      <c r="AR3" s="26" t="s">
        <v>89</v>
      </c>
    </row>
    <row r="4" spans="1:44" s="4" customFormat="1" ht="19.95" customHeight="1">
      <c r="A4" s="57" t="s">
        <v>21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</row>
    <row r="5" spans="1:44" s="4" customFormat="1" ht="19.95" customHeight="1">
      <c r="A5" s="58" t="s">
        <v>71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</row>
    <row r="6" spans="1:44" s="6" customFormat="1" ht="19.95" customHeight="1">
      <c r="A6" s="59" t="s">
        <v>72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">
        <f>SUM(D6,E6,F6,G6,H6,I6,J6,K6,L6,M6,N6,O6)</f>
        <v>0</v>
      </c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">
        <f>SUM(R6,S6,T6,U6,V6,W6,X6,Y6,Z6,AA6,AB6,AC6)</f>
        <v>0</v>
      </c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">
        <f>SUM(AF6,AG6,AH6,AI6,AJ6,AK6,AL6,AM6,AN6,AO6,AP6,AQ6)</f>
        <v>0</v>
      </c>
    </row>
    <row r="7" spans="1:44" s="6" customFormat="1" ht="19.95" customHeight="1">
      <c r="A7" s="59" t="s">
        <v>73</v>
      </c>
      <c r="C7" s="16">
        <v>120</v>
      </c>
      <c r="D7" s="17">
        <f>$C$7</f>
        <v>120</v>
      </c>
      <c r="E7" s="17">
        <f t="shared" ref="E7:O7" si="0">$C$7</f>
        <v>120</v>
      </c>
      <c r="F7" s="17">
        <f t="shared" si="0"/>
        <v>120</v>
      </c>
      <c r="G7" s="17">
        <f t="shared" si="0"/>
        <v>120</v>
      </c>
      <c r="H7" s="17">
        <f t="shared" si="0"/>
        <v>120</v>
      </c>
      <c r="I7" s="17">
        <f t="shared" si="0"/>
        <v>120</v>
      </c>
      <c r="J7" s="17">
        <f t="shared" si="0"/>
        <v>120</v>
      </c>
      <c r="K7" s="17">
        <f t="shared" si="0"/>
        <v>120</v>
      </c>
      <c r="L7" s="17">
        <f t="shared" si="0"/>
        <v>120</v>
      </c>
      <c r="M7" s="17">
        <f t="shared" si="0"/>
        <v>120</v>
      </c>
      <c r="N7" s="17">
        <f t="shared" si="0"/>
        <v>120</v>
      </c>
      <c r="O7" s="17">
        <f t="shared" si="0"/>
        <v>120</v>
      </c>
      <c r="P7" s="8"/>
      <c r="R7" s="17">
        <f t="shared" ref="R7:AC7" si="1">$C$7</f>
        <v>120</v>
      </c>
      <c r="S7" s="17">
        <f t="shared" si="1"/>
        <v>120</v>
      </c>
      <c r="T7" s="17">
        <f t="shared" si="1"/>
        <v>120</v>
      </c>
      <c r="U7" s="17">
        <f t="shared" si="1"/>
        <v>120</v>
      </c>
      <c r="V7" s="17">
        <f t="shared" si="1"/>
        <v>120</v>
      </c>
      <c r="W7" s="17">
        <f t="shared" si="1"/>
        <v>120</v>
      </c>
      <c r="X7" s="17">
        <f t="shared" si="1"/>
        <v>120</v>
      </c>
      <c r="Y7" s="17">
        <f t="shared" si="1"/>
        <v>120</v>
      </c>
      <c r="Z7" s="17">
        <f t="shared" si="1"/>
        <v>120</v>
      </c>
      <c r="AA7" s="17">
        <f t="shared" si="1"/>
        <v>120</v>
      </c>
      <c r="AB7" s="17">
        <f t="shared" si="1"/>
        <v>120</v>
      </c>
      <c r="AC7" s="17">
        <f t="shared" si="1"/>
        <v>120</v>
      </c>
      <c r="AD7" s="8"/>
      <c r="AF7" s="17">
        <f t="shared" ref="AF7:AQ7" si="2">$C$7</f>
        <v>120</v>
      </c>
      <c r="AG7" s="17">
        <f t="shared" si="2"/>
        <v>120</v>
      </c>
      <c r="AH7" s="17">
        <f t="shared" si="2"/>
        <v>120</v>
      </c>
      <c r="AI7" s="17">
        <f t="shared" si="2"/>
        <v>120</v>
      </c>
      <c r="AJ7" s="17">
        <f t="shared" si="2"/>
        <v>120</v>
      </c>
      <c r="AK7" s="17">
        <f t="shared" si="2"/>
        <v>120</v>
      </c>
      <c r="AL7" s="17">
        <f t="shared" si="2"/>
        <v>120</v>
      </c>
      <c r="AM7" s="17">
        <f t="shared" si="2"/>
        <v>120</v>
      </c>
      <c r="AN7" s="17">
        <f t="shared" si="2"/>
        <v>120</v>
      </c>
      <c r="AO7" s="17">
        <f t="shared" si="2"/>
        <v>120</v>
      </c>
      <c r="AP7" s="17">
        <f t="shared" si="2"/>
        <v>120</v>
      </c>
      <c r="AQ7" s="17">
        <f t="shared" si="2"/>
        <v>120</v>
      </c>
      <c r="AR7" s="8"/>
    </row>
    <row r="8" spans="1:44" s="6" customFormat="1" ht="10.050000000000001" customHeight="1" thickBot="1">
      <c r="A8" s="59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8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8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8"/>
    </row>
    <row r="9" spans="1:44" s="6" customFormat="1" ht="19.95" customHeight="1" thickBot="1">
      <c r="A9" s="60" t="s">
        <v>74</v>
      </c>
      <c r="B9" s="18"/>
      <c r="C9" s="18"/>
      <c r="D9" s="19">
        <f>D6*D7</f>
        <v>0</v>
      </c>
      <c r="E9" s="19">
        <f t="shared" ref="E9:O9" si="3">E6*E7</f>
        <v>0</v>
      </c>
      <c r="F9" s="19">
        <f t="shared" si="3"/>
        <v>0</v>
      </c>
      <c r="G9" s="19">
        <f t="shared" si="3"/>
        <v>0</v>
      </c>
      <c r="H9" s="19">
        <f t="shared" si="3"/>
        <v>0</v>
      </c>
      <c r="I9" s="19">
        <f t="shared" si="3"/>
        <v>0</v>
      </c>
      <c r="J9" s="19">
        <f t="shared" si="3"/>
        <v>0</v>
      </c>
      <c r="K9" s="19">
        <f t="shared" si="3"/>
        <v>0</v>
      </c>
      <c r="L9" s="19">
        <f t="shared" si="3"/>
        <v>0</v>
      </c>
      <c r="M9" s="19">
        <f t="shared" si="3"/>
        <v>0</v>
      </c>
      <c r="N9" s="19">
        <f t="shared" si="3"/>
        <v>0</v>
      </c>
      <c r="O9" s="19">
        <f t="shared" si="3"/>
        <v>0</v>
      </c>
      <c r="P9" s="20">
        <f>SUM(D9:O9)</f>
        <v>0</v>
      </c>
      <c r="Q9" s="40"/>
      <c r="R9" s="19">
        <f>R6*R7</f>
        <v>0</v>
      </c>
      <c r="S9" s="19">
        <f t="shared" ref="S9:AC9" si="4">S6*S7</f>
        <v>0</v>
      </c>
      <c r="T9" s="19">
        <f t="shared" si="4"/>
        <v>0</v>
      </c>
      <c r="U9" s="19">
        <f t="shared" si="4"/>
        <v>0</v>
      </c>
      <c r="V9" s="19">
        <f t="shared" si="4"/>
        <v>0</v>
      </c>
      <c r="W9" s="19">
        <f t="shared" si="4"/>
        <v>0</v>
      </c>
      <c r="X9" s="19">
        <f t="shared" si="4"/>
        <v>0</v>
      </c>
      <c r="Y9" s="19">
        <f t="shared" si="4"/>
        <v>0</v>
      </c>
      <c r="Z9" s="19">
        <f t="shared" si="4"/>
        <v>0</v>
      </c>
      <c r="AA9" s="19">
        <f t="shared" si="4"/>
        <v>0</v>
      </c>
      <c r="AB9" s="19">
        <f t="shared" si="4"/>
        <v>0</v>
      </c>
      <c r="AC9" s="19">
        <f t="shared" si="4"/>
        <v>0</v>
      </c>
      <c r="AD9" s="20">
        <f>SUM(R9:AC9)</f>
        <v>0</v>
      </c>
      <c r="AE9" s="40"/>
      <c r="AF9" s="19">
        <f>AF6*AF7</f>
        <v>0</v>
      </c>
      <c r="AG9" s="19">
        <f t="shared" ref="AG9:AQ9" si="5">AG6*AG7</f>
        <v>0</v>
      </c>
      <c r="AH9" s="19">
        <f t="shared" si="5"/>
        <v>0</v>
      </c>
      <c r="AI9" s="19">
        <f t="shared" si="5"/>
        <v>0</v>
      </c>
      <c r="AJ9" s="19">
        <f t="shared" si="5"/>
        <v>0</v>
      </c>
      <c r="AK9" s="19">
        <f t="shared" si="5"/>
        <v>0</v>
      </c>
      <c r="AL9" s="19">
        <f t="shared" si="5"/>
        <v>0</v>
      </c>
      <c r="AM9" s="19">
        <f t="shared" si="5"/>
        <v>0</v>
      </c>
      <c r="AN9" s="19">
        <f t="shared" si="5"/>
        <v>0</v>
      </c>
      <c r="AO9" s="19">
        <f t="shared" si="5"/>
        <v>0</v>
      </c>
      <c r="AP9" s="19">
        <f t="shared" si="5"/>
        <v>0</v>
      </c>
      <c r="AQ9" s="19">
        <f t="shared" si="5"/>
        <v>0</v>
      </c>
      <c r="AR9" s="20">
        <f>SUM(AF9:AQ9)</f>
        <v>0</v>
      </c>
    </row>
    <row r="10" spans="1:44" s="6" customFormat="1" ht="19.95" customHeight="1" thickBot="1">
      <c r="A10" s="61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</row>
    <row r="11" spans="1:44" s="6" customFormat="1" ht="19.95" customHeight="1" thickBot="1">
      <c r="A11" s="63" t="s">
        <v>30</v>
      </c>
      <c r="B11" s="22"/>
      <c r="C11" s="22"/>
      <c r="D11" s="23">
        <f>D9</f>
        <v>0</v>
      </c>
      <c r="E11" s="23">
        <f t="shared" ref="E11:O11" si="6">E9</f>
        <v>0</v>
      </c>
      <c r="F11" s="23">
        <f t="shared" si="6"/>
        <v>0</v>
      </c>
      <c r="G11" s="23">
        <f t="shared" si="6"/>
        <v>0</v>
      </c>
      <c r="H11" s="23">
        <f t="shared" si="6"/>
        <v>0</v>
      </c>
      <c r="I11" s="23">
        <f t="shared" si="6"/>
        <v>0</v>
      </c>
      <c r="J11" s="23">
        <f t="shared" si="6"/>
        <v>0</v>
      </c>
      <c r="K11" s="23">
        <f t="shared" si="6"/>
        <v>0</v>
      </c>
      <c r="L11" s="23">
        <f t="shared" si="6"/>
        <v>0</v>
      </c>
      <c r="M11" s="23">
        <f t="shared" si="6"/>
        <v>0</v>
      </c>
      <c r="N11" s="23">
        <f t="shared" si="6"/>
        <v>0</v>
      </c>
      <c r="O11" s="23">
        <f t="shared" si="6"/>
        <v>0</v>
      </c>
      <c r="P11" s="20">
        <f>SUM(D11:O11)</f>
        <v>0</v>
      </c>
      <c r="Q11" s="41"/>
      <c r="R11" s="23">
        <f>R9</f>
        <v>0</v>
      </c>
      <c r="S11" s="23">
        <f t="shared" ref="S11:AC11" si="7">S9</f>
        <v>0</v>
      </c>
      <c r="T11" s="23">
        <f t="shared" si="7"/>
        <v>0</v>
      </c>
      <c r="U11" s="23">
        <f t="shared" si="7"/>
        <v>0</v>
      </c>
      <c r="V11" s="23">
        <f t="shared" si="7"/>
        <v>0</v>
      </c>
      <c r="W11" s="23">
        <f t="shared" si="7"/>
        <v>0</v>
      </c>
      <c r="X11" s="23">
        <f t="shared" si="7"/>
        <v>0</v>
      </c>
      <c r="Y11" s="23">
        <f t="shared" si="7"/>
        <v>0</v>
      </c>
      <c r="Z11" s="23">
        <f t="shared" si="7"/>
        <v>0</v>
      </c>
      <c r="AA11" s="23">
        <f t="shared" si="7"/>
        <v>0</v>
      </c>
      <c r="AB11" s="23">
        <f t="shared" si="7"/>
        <v>0</v>
      </c>
      <c r="AC11" s="23">
        <f t="shared" si="7"/>
        <v>0</v>
      </c>
      <c r="AD11" s="20">
        <f>SUM(R11:AC11)</f>
        <v>0</v>
      </c>
      <c r="AE11" s="41"/>
      <c r="AF11" s="23">
        <f>AF9</f>
        <v>0</v>
      </c>
      <c r="AG11" s="23">
        <f t="shared" ref="AG11:AQ11" si="8">AG9</f>
        <v>0</v>
      </c>
      <c r="AH11" s="23">
        <f t="shared" si="8"/>
        <v>0</v>
      </c>
      <c r="AI11" s="23">
        <f t="shared" si="8"/>
        <v>0</v>
      </c>
      <c r="AJ11" s="23">
        <f t="shared" si="8"/>
        <v>0</v>
      </c>
      <c r="AK11" s="23">
        <f t="shared" si="8"/>
        <v>0</v>
      </c>
      <c r="AL11" s="23">
        <f t="shared" si="8"/>
        <v>0</v>
      </c>
      <c r="AM11" s="23">
        <f t="shared" si="8"/>
        <v>0</v>
      </c>
      <c r="AN11" s="23">
        <f t="shared" si="8"/>
        <v>0</v>
      </c>
      <c r="AO11" s="23">
        <f t="shared" si="8"/>
        <v>0</v>
      </c>
      <c r="AP11" s="23">
        <f t="shared" si="8"/>
        <v>0</v>
      </c>
      <c r="AQ11" s="23">
        <f t="shared" si="8"/>
        <v>0</v>
      </c>
      <c r="AR11" s="20">
        <f>SUM(AF11:AQ11)</f>
        <v>0</v>
      </c>
    </row>
    <row r="12" spans="1:44" s="6" customFormat="1" ht="19.95" customHeight="1">
      <c r="A12" s="62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</row>
    <row r="13" spans="1:44" s="6" customFormat="1" ht="19.95" customHeight="1">
      <c r="A13" s="57" t="s">
        <v>31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</row>
    <row r="14" spans="1:44" s="4" customFormat="1" ht="19.95" customHeight="1">
      <c r="A14" s="58" t="s">
        <v>76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</row>
    <row r="15" spans="1:44" s="6" customFormat="1" ht="19.95" customHeight="1">
      <c r="A15" s="59" t="s">
        <v>75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7">
        <f>SUM(D15,E15,F15,G15,H15,I15,J15,K15,L15,M15,N15,O15)</f>
        <v>0</v>
      </c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7">
        <f>SUM(R15,S15,T15,U15,V15,W15,X15,Y15,Z15,AA15,AB15,AC15)</f>
        <v>0</v>
      </c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7">
        <f>SUM(AF15,AG15,AH15,AI15,AJ15,AK15,AL15,AM15,AN15,AO15,AP15,AQ15)</f>
        <v>0</v>
      </c>
    </row>
    <row r="16" spans="1:44" s="6" customFormat="1" ht="19.95" customHeight="1">
      <c r="A16" s="59" t="s">
        <v>78</v>
      </c>
      <c r="C16" s="16">
        <v>200</v>
      </c>
      <c r="D16" s="17">
        <f>$C$16</f>
        <v>200</v>
      </c>
      <c r="E16" s="17">
        <f t="shared" ref="E16:O16" si="9">$C$16</f>
        <v>200</v>
      </c>
      <c r="F16" s="17">
        <f t="shared" si="9"/>
        <v>200</v>
      </c>
      <c r="G16" s="17">
        <f t="shared" si="9"/>
        <v>200</v>
      </c>
      <c r="H16" s="17">
        <f t="shared" si="9"/>
        <v>200</v>
      </c>
      <c r="I16" s="17">
        <f t="shared" si="9"/>
        <v>200</v>
      </c>
      <c r="J16" s="17">
        <f t="shared" si="9"/>
        <v>200</v>
      </c>
      <c r="K16" s="17">
        <f t="shared" si="9"/>
        <v>200</v>
      </c>
      <c r="L16" s="17">
        <f t="shared" si="9"/>
        <v>200</v>
      </c>
      <c r="M16" s="17">
        <f t="shared" si="9"/>
        <v>200</v>
      </c>
      <c r="N16" s="17">
        <f t="shared" si="9"/>
        <v>200</v>
      </c>
      <c r="O16" s="17">
        <f t="shared" si="9"/>
        <v>200</v>
      </c>
      <c r="P16" s="8"/>
      <c r="R16" s="17">
        <f>$C$16</f>
        <v>200</v>
      </c>
      <c r="S16" s="17">
        <f t="shared" ref="S16:AC16" si="10">$C$16</f>
        <v>200</v>
      </c>
      <c r="T16" s="17">
        <f t="shared" si="10"/>
        <v>200</v>
      </c>
      <c r="U16" s="17">
        <f t="shared" si="10"/>
        <v>200</v>
      </c>
      <c r="V16" s="17">
        <f t="shared" si="10"/>
        <v>200</v>
      </c>
      <c r="W16" s="17">
        <f t="shared" si="10"/>
        <v>200</v>
      </c>
      <c r="X16" s="17">
        <f t="shared" si="10"/>
        <v>200</v>
      </c>
      <c r="Y16" s="17">
        <f t="shared" si="10"/>
        <v>200</v>
      </c>
      <c r="Z16" s="17">
        <f t="shared" si="10"/>
        <v>200</v>
      </c>
      <c r="AA16" s="17">
        <f t="shared" si="10"/>
        <v>200</v>
      </c>
      <c r="AB16" s="17">
        <f t="shared" si="10"/>
        <v>200</v>
      </c>
      <c r="AC16" s="17">
        <f t="shared" si="10"/>
        <v>200</v>
      </c>
      <c r="AD16" s="8"/>
      <c r="AF16" s="17">
        <f>$C$16</f>
        <v>200</v>
      </c>
      <c r="AG16" s="17">
        <f t="shared" ref="AG16:AQ16" si="11">$C$16</f>
        <v>200</v>
      </c>
      <c r="AH16" s="17">
        <f t="shared" si="11"/>
        <v>200</v>
      </c>
      <c r="AI16" s="17">
        <f t="shared" si="11"/>
        <v>200</v>
      </c>
      <c r="AJ16" s="17">
        <f t="shared" si="11"/>
        <v>200</v>
      </c>
      <c r="AK16" s="17">
        <f t="shared" si="11"/>
        <v>200</v>
      </c>
      <c r="AL16" s="17">
        <f t="shared" si="11"/>
        <v>200</v>
      </c>
      <c r="AM16" s="17">
        <f t="shared" si="11"/>
        <v>200</v>
      </c>
      <c r="AN16" s="17">
        <f t="shared" si="11"/>
        <v>200</v>
      </c>
      <c r="AO16" s="17">
        <f t="shared" si="11"/>
        <v>200</v>
      </c>
      <c r="AP16" s="17">
        <f t="shared" si="11"/>
        <v>200</v>
      </c>
      <c r="AQ16" s="17">
        <f t="shared" si="11"/>
        <v>200</v>
      </c>
      <c r="AR16" s="8"/>
    </row>
    <row r="17" spans="1:45" s="6" customFormat="1" ht="10.050000000000001" customHeight="1" thickBot="1">
      <c r="A17" s="59"/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8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8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8"/>
    </row>
    <row r="18" spans="1:45" s="6" customFormat="1" ht="19.95" customHeight="1" thickBot="1">
      <c r="A18" s="60" t="s">
        <v>79</v>
      </c>
      <c r="B18" s="18"/>
      <c r="C18" s="18"/>
      <c r="D18" s="19">
        <f>D15*D16</f>
        <v>0</v>
      </c>
      <c r="E18" s="19">
        <f t="shared" ref="E18:O18" si="12">E15*E16</f>
        <v>0</v>
      </c>
      <c r="F18" s="19">
        <f t="shared" si="12"/>
        <v>0</v>
      </c>
      <c r="G18" s="19">
        <f t="shared" si="12"/>
        <v>0</v>
      </c>
      <c r="H18" s="19">
        <f t="shared" si="12"/>
        <v>0</v>
      </c>
      <c r="I18" s="19">
        <f t="shared" si="12"/>
        <v>0</v>
      </c>
      <c r="J18" s="19">
        <f t="shared" si="12"/>
        <v>0</v>
      </c>
      <c r="K18" s="19">
        <f t="shared" si="12"/>
        <v>0</v>
      </c>
      <c r="L18" s="19">
        <f t="shared" si="12"/>
        <v>0</v>
      </c>
      <c r="M18" s="19">
        <f t="shared" si="12"/>
        <v>0</v>
      </c>
      <c r="N18" s="19">
        <f t="shared" si="12"/>
        <v>0</v>
      </c>
      <c r="O18" s="19">
        <f t="shared" si="12"/>
        <v>0</v>
      </c>
      <c r="P18" s="20">
        <f>SUM(D18:O18)</f>
        <v>0</v>
      </c>
      <c r="Q18" s="40"/>
      <c r="R18" s="19">
        <f>R15*R16</f>
        <v>0</v>
      </c>
      <c r="S18" s="19">
        <f t="shared" ref="S18:AC18" si="13">S15*S16</f>
        <v>0</v>
      </c>
      <c r="T18" s="19">
        <f t="shared" si="13"/>
        <v>0</v>
      </c>
      <c r="U18" s="19">
        <f t="shared" si="13"/>
        <v>0</v>
      </c>
      <c r="V18" s="19">
        <f t="shared" si="13"/>
        <v>0</v>
      </c>
      <c r="W18" s="19">
        <f t="shared" si="13"/>
        <v>0</v>
      </c>
      <c r="X18" s="19">
        <f t="shared" si="13"/>
        <v>0</v>
      </c>
      <c r="Y18" s="19">
        <f t="shared" si="13"/>
        <v>0</v>
      </c>
      <c r="Z18" s="19">
        <f t="shared" si="13"/>
        <v>0</v>
      </c>
      <c r="AA18" s="19">
        <f t="shared" si="13"/>
        <v>0</v>
      </c>
      <c r="AB18" s="19">
        <f t="shared" si="13"/>
        <v>0</v>
      </c>
      <c r="AC18" s="19">
        <f t="shared" si="13"/>
        <v>0</v>
      </c>
      <c r="AD18" s="20">
        <f>SUM(R18:AC18)</f>
        <v>0</v>
      </c>
      <c r="AE18" s="40"/>
      <c r="AF18" s="19">
        <f>AF15*AF16</f>
        <v>0</v>
      </c>
      <c r="AG18" s="19">
        <f t="shared" ref="AG18:AQ18" si="14">AG15*AG16</f>
        <v>0</v>
      </c>
      <c r="AH18" s="19">
        <f t="shared" si="14"/>
        <v>0</v>
      </c>
      <c r="AI18" s="19">
        <f t="shared" si="14"/>
        <v>0</v>
      </c>
      <c r="AJ18" s="19">
        <f t="shared" si="14"/>
        <v>0</v>
      </c>
      <c r="AK18" s="19">
        <f t="shared" si="14"/>
        <v>0</v>
      </c>
      <c r="AL18" s="19">
        <f t="shared" si="14"/>
        <v>0</v>
      </c>
      <c r="AM18" s="19">
        <f t="shared" si="14"/>
        <v>0</v>
      </c>
      <c r="AN18" s="19">
        <f t="shared" si="14"/>
        <v>0</v>
      </c>
      <c r="AO18" s="19">
        <f t="shared" si="14"/>
        <v>0</v>
      </c>
      <c r="AP18" s="19">
        <f t="shared" si="14"/>
        <v>0</v>
      </c>
      <c r="AQ18" s="19">
        <f t="shared" si="14"/>
        <v>0</v>
      </c>
      <c r="AR18" s="20">
        <f>SUM(AF18:AQ18)</f>
        <v>0</v>
      </c>
    </row>
    <row r="19" spans="1:45" s="6" customFormat="1" ht="19.95" customHeight="1" thickBot="1">
      <c r="A19" s="62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</row>
    <row r="20" spans="1:45" s="6" customFormat="1" ht="19.95" customHeight="1" thickBot="1">
      <c r="A20" s="63" t="s">
        <v>32</v>
      </c>
      <c r="B20" s="22"/>
      <c r="C20" s="22"/>
      <c r="D20" s="23">
        <f>D18</f>
        <v>0</v>
      </c>
      <c r="E20" s="23">
        <f t="shared" ref="E20:O20" si="15">E18</f>
        <v>0</v>
      </c>
      <c r="F20" s="23">
        <f t="shared" si="15"/>
        <v>0</v>
      </c>
      <c r="G20" s="23">
        <f t="shared" si="15"/>
        <v>0</v>
      </c>
      <c r="H20" s="23">
        <f t="shared" si="15"/>
        <v>0</v>
      </c>
      <c r="I20" s="23">
        <f t="shared" si="15"/>
        <v>0</v>
      </c>
      <c r="J20" s="23">
        <f t="shared" si="15"/>
        <v>0</v>
      </c>
      <c r="K20" s="23">
        <f t="shared" si="15"/>
        <v>0</v>
      </c>
      <c r="L20" s="23">
        <f t="shared" si="15"/>
        <v>0</v>
      </c>
      <c r="M20" s="23">
        <f t="shared" si="15"/>
        <v>0</v>
      </c>
      <c r="N20" s="23">
        <f t="shared" si="15"/>
        <v>0</v>
      </c>
      <c r="O20" s="23">
        <f t="shared" si="15"/>
        <v>0</v>
      </c>
      <c r="P20" s="20">
        <f>SUM(D20:O20)</f>
        <v>0</v>
      </c>
      <c r="Q20" s="41"/>
      <c r="R20" s="23">
        <f>R18</f>
        <v>0</v>
      </c>
      <c r="S20" s="23">
        <f t="shared" ref="S20:AC20" si="16">S18</f>
        <v>0</v>
      </c>
      <c r="T20" s="23">
        <f t="shared" si="16"/>
        <v>0</v>
      </c>
      <c r="U20" s="23">
        <f t="shared" si="16"/>
        <v>0</v>
      </c>
      <c r="V20" s="23">
        <f t="shared" si="16"/>
        <v>0</v>
      </c>
      <c r="W20" s="23">
        <f t="shared" si="16"/>
        <v>0</v>
      </c>
      <c r="X20" s="23">
        <f t="shared" si="16"/>
        <v>0</v>
      </c>
      <c r="Y20" s="23">
        <f t="shared" si="16"/>
        <v>0</v>
      </c>
      <c r="Z20" s="23">
        <f t="shared" si="16"/>
        <v>0</v>
      </c>
      <c r="AA20" s="23">
        <f t="shared" si="16"/>
        <v>0</v>
      </c>
      <c r="AB20" s="23">
        <f t="shared" si="16"/>
        <v>0</v>
      </c>
      <c r="AC20" s="23">
        <f t="shared" si="16"/>
        <v>0</v>
      </c>
      <c r="AD20" s="20">
        <f>SUM(R20:AC20)</f>
        <v>0</v>
      </c>
      <c r="AE20" s="41"/>
      <c r="AF20" s="23">
        <f>AF18</f>
        <v>0</v>
      </c>
      <c r="AG20" s="23">
        <f t="shared" ref="AG20:AQ20" si="17">AG18</f>
        <v>0</v>
      </c>
      <c r="AH20" s="23">
        <f t="shared" si="17"/>
        <v>0</v>
      </c>
      <c r="AI20" s="23">
        <f t="shared" si="17"/>
        <v>0</v>
      </c>
      <c r="AJ20" s="23">
        <f t="shared" si="17"/>
        <v>0</v>
      </c>
      <c r="AK20" s="23">
        <f t="shared" si="17"/>
        <v>0</v>
      </c>
      <c r="AL20" s="23">
        <f t="shared" si="17"/>
        <v>0</v>
      </c>
      <c r="AM20" s="23">
        <f t="shared" si="17"/>
        <v>0</v>
      </c>
      <c r="AN20" s="23">
        <f t="shared" si="17"/>
        <v>0</v>
      </c>
      <c r="AO20" s="23">
        <f t="shared" si="17"/>
        <v>0</v>
      </c>
      <c r="AP20" s="23">
        <f t="shared" si="17"/>
        <v>0</v>
      </c>
      <c r="AQ20" s="23">
        <f t="shared" si="17"/>
        <v>0</v>
      </c>
      <c r="AR20" s="20">
        <f>SUM(AF20:AQ20)</f>
        <v>0</v>
      </c>
    </row>
    <row r="21" spans="1:45" s="6" customFormat="1" ht="10.050000000000001" customHeight="1" thickBot="1">
      <c r="A21" s="59"/>
      <c r="C21" s="16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</row>
    <row r="22" spans="1:45" s="6" customFormat="1" ht="19.95" customHeight="1" thickBot="1">
      <c r="A22" s="63" t="s">
        <v>33</v>
      </c>
      <c r="B22" s="22"/>
      <c r="C22" s="22"/>
      <c r="D22" s="23">
        <f t="shared" ref="D22:O22" si="18">D11-D20</f>
        <v>0</v>
      </c>
      <c r="E22" s="23">
        <f t="shared" si="18"/>
        <v>0</v>
      </c>
      <c r="F22" s="23">
        <f t="shared" si="18"/>
        <v>0</v>
      </c>
      <c r="G22" s="23">
        <f t="shared" si="18"/>
        <v>0</v>
      </c>
      <c r="H22" s="23">
        <f t="shared" si="18"/>
        <v>0</v>
      </c>
      <c r="I22" s="23">
        <f t="shared" si="18"/>
        <v>0</v>
      </c>
      <c r="J22" s="23">
        <f t="shared" si="18"/>
        <v>0</v>
      </c>
      <c r="K22" s="23">
        <f t="shared" si="18"/>
        <v>0</v>
      </c>
      <c r="L22" s="23">
        <f t="shared" si="18"/>
        <v>0</v>
      </c>
      <c r="M22" s="23">
        <f t="shared" si="18"/>
        <v>0</v>
      </c>
      <c r="N22" s="23">
        <f t="shared" si="18"/>
        <v>0</v>
      </c>
      <c r="O22" s="23">
        <f t="shared" si="18"/>
        <v>0</v>
      </c>
      <c r="P22" s="20">
        <f>SUM(D22:O22)</f>
        <v>0</v>
      </c>
      <c r="Q22" s="41"/>
      <c r="R22" s="23">
        <f t="shared" ref="R22:AC22" si="19">R11-R20</f>
        <v>0</v>
      </c>
      <c r="S22" s="23">
        <f t="shared" si="19"/>
        <v>0</v>
      </c>
      <c r="T22" s="23">
        <f t="shared" si="19"/>
        <v>0</v>
      </c>
      <c r="U22" s="23">
        <f t="shared" si="19"/>
        <v>0</v>
      </c>
      <c r="V22" s="23">
        <f t="shared" si="19"/>
        <v>0</v>
      </c>
      <c r="W22" s="23">
        <f t="shared" si="19"/>
        <v>0</v>
      </c>
      <c r="X22" s="23">
        <f t="shared" si="19"/>
        <v>0</v>
      </c>
      <c r="Y22" s="23">
        <f t="shared" si="19"/>
        <v>0</v>
      </c>
      <c r="Z22" s="23">
        <f t="shared" si="19"/>
        <v>0</v>
      </c>
      <c r="AA22" s="23">
        <f t="shared" si="19"/>
        <v>0</v>
      </c>
      <c r="AB22" s="23">
        <f t="shared" si="19"/>
        <v>0</v>
      </c>
      <c r="AC22" s="23">
        <f t="shared" si="19"/>
        <v>0</v>
      </c>
      <c r="AD22" s="20">
        <f>SUM(R22:AC22)</f>
        <v>0</v>
      </c>
      <c r="AE22" s="41"/>
      <c r="AF22" s="23">
        <f t="shared" ref="AF22:AQ22" si="20">AF11-AF20</f>
        <v>0</v>
      </c>
      <c r="AG22" s="23">
        <f t="shared" si="20"/>
        <v>0</v>
      </c>
      <c r="AH22" s="23">
        <f t="shared" si="20"/>
        <v>0</v>
      </c>
      <c r="AI22" s="23">
        <f t="shared" si="20"/>
        <v>0</v>
      </c>
      <c r="AJ22" s="23">
        <f t="shared" si="20"/>
        <v>0</v>
      </c>
      <c r="AK22" s="23">
        <f t="shared" si="20"/>
        <v>0</v>
      </c>
      <c r="AL22" s="23">
        <f t="shared" si="20"/>
        <v>0</v>
      </c>
      <c r="AM22" s="23">
        <f t="shared" si="20"/>
        <v>0</v>
      </c>
      <c r="AN22" s="23">
        <f t="shared" si="20"/>
        <v>0</v>
      </c>
      <c r="AO22" s="23">
        <f t="shared" si="20"/>
        <v>0</v>
      </c>
      <c r="AP22" s="23">
        <f t="shared" si="20"/>
        <v>0</v>
      </c>
      <c r="AQ22" s="23">
        <f t="shared" si="20"/>
        <v>0</v>
      </c>
      <c r="AR22" s="20">
        <f>SUM(AF22:AQ22)</f>
        <v>0</v>
      </c>
    </row>
    <row r="23" spans="1:45" s="29" customFormat="1" ht="19.95" customHeight="1">
      <c r="A23" s="64" t="s">
        <v>59</v>
      </c>
      <c r="D23" s="35" t="e">
        <f t="shared" ref="D23:P23" si="21">(D11-D20)/D11</f>
        <v>#DIV/0!</v>
      </c>
      <c r="E23" s="35" t="e">
        <f t="shared" si="21"/>
        <v>#DIV/0!</v>
      </c>
      <c r="F23" s="35" t="e">
        <f t="shared" si="21"/>
        <v>#DIV/0!</v>
      </c>
      <c r="G23" s="35" t="e">
        <f t="shared" si="21"/>
        <v>#DIV/0!</v>
      </c>
      <c r="H23" s="35" t="e">
        <f t="shared" si="21"/>
        <v>#DIV/0!</v>
      </c>
      <c r="I23" s="35" t="e">
        <f t="shared" si="21"/>
        <v>#DIV/0!</v>
      </c>
      <c r="J23" s="35" t="e">
        <f t="shared" si="21"/>
        <v>#DIV/0!</v>
      </c>
      <c r="K23" s="35" t="e">
        <f t="shared" si="21"/>
        <v>#DIV/0!</v>
      </c>
      <c r="L23" s="35" t="e">
        <f t="shared" si="21"/>
        <v>#DIV/0!</v>
      </c>
      <c r="M23" s="35" t="e">
        <f t="shared" si="21"/>
        <v>#DIV/0!</v>
      </c>
      <c r="N23" s="35" t="e">
        <f t="shared" si="21"/>
        <v>#DIV/0!</v>
      </c>
      <c r="O23" s="35" t="e">
        <f t="shared" si="21"/>
        <v>#DIV/0!</v>
      </c>
      <c r="P23" s="35" t="e">
        <f t="shared" si="21"/>
        <v>#DIV/0!</v>
      </c>
      <c r="Q23" s="36"/>
      <c r="R23" s="35" t="e">
        <f t="shared" ref="R23:AD23" si="22">(R11-R20)/R11</f>
        <v>#DIV/0!</v>
      </c>
      <c r="S23" s="35" t="e">
        <f t="shared" si="22"/>
        <v>#DIV/0!</v>
      </c>
      <c r="T23" s="35" t="e">
        <f t="shared" si="22"/>
        <v>#DIV/0!</v>
      </c>
      <c r="U23" s="35" t="e">
        <f t="shared" si="22"/>
        <v>#DIV/0!</v>
      </c>
      <c r="V23" s="35" t="e">
        <f t="shared" si="22"/>
        <v>#DIV/0!</v>
      </c>
      <c r="W23" s="35" t="e">
        <f t="shared" si="22"/>
        <v>#DIV/0!</v>
      </c>
      <c r="X23" s="35" t="e">
        <f t="shared" si="22"/>
        <v>#DIV/0!</v>
      </c>
      <c r="Y23" s="35" t="e">
        <f t="shared" si="22"/>
        <v>#DIV/0!</v>
      </c>
      <c r="Z23" s="35" t="e">
        <f t="shared" si="22"/>
        <v>#DIV/0!</v>
      </c>
      <c r="AA23" s="35" t="e">
        <f t="shared" si="22"/>
        <v>#DIV/0!</v>
      </c>
      <c r="AB23" s="35" t="e">
        <f t="shared" si="22"/>
        <v>#DIV/0!</v>
      </c>
      <c r="AC23" s="35" t="e">
        <f t="shared" si="22"/>
        <v>#DIV/0!</v>
      </c>
      <c r="AD23" s="35" t="e">
        <f t="shared" si="22"/>
        <v>#DIV/0!</v>
      </c>
      <c r="AE23" s="36"/>
      <c r="AF23" s="35" t="e">
        <f t="shared" ref="AF23:AR23" si="23">(AF11-AF20)/AF11</f>
        <v>#DIV/0!</v>
      </c>
      <c r="AG23" s="35" t="e">
        <f t="shared" si="23"/>
        <v>#DIV/0!</v>
      </c>
      <c r="AH23" s="35" t="e">
        <f t="shared" si="23"/>
        <v>#DIV/0!</v>
      </c>
      <c r="AI23" s="35" t="e">
        <f t="shared" si="23"/>
        <v>#DIV/0!</v>
      </c>
      <c r="AJ23" s="35" t="e">
        <f t="shared" si="23"/>
        <v>#DIV/0!</v>
      </c>
      <c r="AK23" s="35" t="e">
        <f t="shared" si="23"/>
        <v>#DIV/0!</v>
      </c>
      <c r="AL23" s="35" t="e">
        <f t="shared" si="23"/>
        <v>#DIV/0!</v>
      </c>
      <c r="AM23" s="35" t="e">
        <f t="shared" si="23"/>
        <v>#DIV/0!</v>
      </c>
      <c r="AN23" s="35" t="e">
        <f t="shared" si="23"/>
        <v>#DIV/0!</v>
      </c>
      <c r="AO23" s="35" t="e">
        <f t="shared" si="23"/>
        <v>#DIV/0!</v>
      </c>
      <c r="AP23" s="35" t="e">
        <f t="shared" si="23"/>
        <v>#DIV/0!</v>
      </c>
      <c r="AQ23" s="35" t="e">
        <f t="shared" si="23"/>
        <v>#DIV/0!</v>
      </c>
      <c r="AR23" s="35" t="e">
        <f t="shared" si="23"/>
        <v>#DIV/0!</v>
      </c>
      <c r="AS23" s="30"/>
    </row>
    <row r="24" spans="1:45" s="9" customFormat="1" ht="19.95" customHeight="1">
      <c r="A24" s="6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</row>
    <row r="25" spans="1:45" s="9" customFormat="1" ht="19.95" customHeight="1">
      <c r="A25" s="57" t="s">
        <v>34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</row>
    <row r="26" spans="1:45" s="9" customFormat="1" ht="19.95" customHeight="1">
      <c r="A26" s="6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</row>
    <row r="27" spans="1:45" s="9" customFormat="1" ht="19.95" customHeight="1">
      <c r="A27" s="66" t="s">
        <v>35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</row>
    <row r="28" spans="1:45" s="9" customFormat="1" ht="19.95" customHeight="1">
      <c r="A28" s="67" t="s">
        <v>85</v>
      </c>
      <c r="C28" s="16">
        <v>5000</v>
      </c>
      <c r="D28" s="21">
        <f t="shared" ref="D28:K28" si="24">$C$28</f>
        <v>5000</v>
      </c>
      <c r="E28" s="21">
        <f t="shared" si="24"/>
        <v>5000</v>
      </c>
      <c r="F28" s="21">
        <f t="shared" si="24"/>
        <v>5000</v>
      </c>
      <c r="G28" s="21">
        <f t="shared" si="24"/>
        <v>5000</v>
      </c>
      <c r="H28" s="21">
        <f t="shared" si="24"/>
        <v>5000</v>
      </c>
      <c r="I28" s="21">
        <f t="shared" si="24"/>
        <v>5000</v>
      </c>
      <c r="J28" s="21">
        <f t="shared" si="24"/>
        <v>5000</v>
      </c>
      <c r="K28" s="21">
        <f t="shared" si="24"/>
        <v>5000</v>
      </c>
      <c r="L28" s="21">
        <f>$C$28</f>
        <v>5000</v>
      </c>
      <c r="M28" s="21">
        <f t="shared" ref="M28:O28" si="25">$C$28</f>
        <v>5000</v>
      </c>
      <c r="N28" s="21">
        <f t="shared" si="25"/>
        <v>5000</v>
      </c>
      <c r="O28" s="21">
        <f t="shared" si="25"/>
        <v>5000</v>
      </c>
      <c r="P28" s="7">
        <f>SUM(D28,E28,F28,G28,H28,I28,J28,K28,L28,M28,N28,O28)</f>
        <v>60000</v>
      </c>
      <c r="Q28" s="4"/>
      <c r="R28" s="21">
        <f>$C$28</f>
        <v>5000</v>
      </c>
      <c r="S28" s="21">
        <f t="shared" ref="S28:AC28" si="26">$C$28</f>
        <v>5000</v>
      </c>
      <c r="T28" s="21">
        <f t="shared" si="26"/>
        <v>5000</v>
      </c>
      <c r="U28" s="21">
        <f t="shared" si="26"/>
        <v>5000</v>
      </c>
      <c r="V28" s="21">
        <f t="shared" si="26"/>
        <v>5000</v>
      </c>
      <c r="W28" s="21">
        <f t="shared" si="26"/>
        <v>5000</v>
      </c>
      <c r="X28" s="21">
        <f t="shared" si="26"/>
        <v>5000</v>
      </c>
      <c r="Y28" s="21">
        <f t="shared" si="26"/>
        <v>5000</v>
      </c>
      <c r="Z28" s="21">
        <f t="shared" si="26"/>
        <v>5000</v>
      </c>
      <c r="AA28" s="21">
        <f t="shared" si="26"/>
        <v>5000</v>
      </c>
      <c r="AB28" s="21">
        <f t="shared" si="26"/>
        <v>5000</v>
      </c>
      <c r="AC28" s="21">
        <f t="shared" si="26"/>
        <v>5000</v>
      </c>
      <c r="AD28" s="7">
        <f>SUM(R28,S28,T28,U28,V28,W28,X28,Y28,Z28,AA28,AB28,AC28)</f>
        <v>60000</v>
      </c>
      <c r="AE28" s="4"/>
      <c r="AF28" s="21">
        <f>$C$28</f>
        <v>5000</v>
      </c>
      <c r="AG28" s="21">
        <f t="shared" ref="AG28:AQ28" si="27">$C$28</f>
        <v>5000</v>
      </c>
      <c r="AH28" s="21">
        <f t="shared" si="27"/>
        <v>5000</v>
      </c>
      <c r="AI28" s="21">
        <f t="shared" si="27"/>
        <v>5000</v>
      </c>
      <c r="AJ28" s="21">
        <f t="shared" si="27"/>
        <v>5000</v>
      </c>
      <c r="AK28" s="21">
        <f t="shared" si="27"/>
        <v>5000</v>
      </c>
      <c r="AL28" s="21">
        <f t="shared" si="27"/>
        <v>5000</v>
      </c>
      <c r="AM28" s="21">
        <f t="shared" si="27"/>
        <v>5000</v>
      </c>
      <c r="AN28" s="21">
        <f t="shared" si="27"/>
        <v>5000</v>
      </c>
      <c r="AO28" s="21">
        <f t="shared" si="27"/>
        <v>5000</v>
      </c>
      <c r="AP28" s="21">
        <f t="shared" si="27"/>
        <v>5000</v>
      </c>
      <c r="AQ28" s="21">
        <f t="shared" si="27"/>
        <v>5000</v>
      </c>
      <c r="AR28" s="7">
        <f>SUM(AF28,AG28,AH28,AI28,AJ28,AK28,AL28,AM28,AN28,AO28,AP28,AQ28)</f>
        <v>60000</v>
      </c>
    </row>
    <row r="29" spans="1:45" s="4" customFormat="1" ht="19.95" customHeight="1">
      <c r="A29" s="67" t="s">
        <v>88</v>
      </c>
      <c r="C29" s="27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">
        <f>SUM(D29,E29,F29,G29,H29,I29,J29,K29,L29,M29,N29,O29)</f>
        <v>0</v>
      </c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">
        <f>SUM(R29,S29,T29,U29,V29,W29,X29,Y29,Z29,AA29,AB29,AC29)</f>
        <v>0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">
        <f>SUM(AF29,AG29,AH29,AI29,AJ29,AK29,AL29,AM29,AN29,AO29,AP29,AQ29)</f>
        <v>0</v>
      </c>
    </row>
    <row r="30" spans="1:45" s="4" customFormat="1" ht="19.95" customHeight="1">
      <c r="A30" s="67" t="s">
        <v>38</v>
      </c>
      <c r="C30" s="80">
        <v>300</v>
      </c>
      <c r="D30" s="74">
        <f>$C$30</f>
        <v>300</v>
      </c>
      <c r="E30" s="74">
        <f t="shared" ref="E30:O30" si="28">$C$30</f>
        <v>300</v>
      </c>
      <c r="F30" s="74">
        <f t="shared" si="28"/>
        <v>300</v>
      </c>
      <c r="G30" s="74">
        <f t="shared" si="28"/>
        <v>300</v>
      </c>
      <c r="H30" s="74">
        <f t="shared" si="28"/>
        <v>300</v>
      </c>
      <c r="I30" s="74">
        <f t="shared" si="28"/>
        <v>300</v>
      </c>
      <c r="J30" s="74">
        <f t="shared" si="28"/>
        <v>300</v>
      </c>
      <c r="K30" s="74">
        <f t="shared" si="28"/>
        <v>300</v>
      </c>
      <c r="L30" s="74">
        <f t="shared" si="28"/>
        <v>300</v>
      </c>
      <c r="M30" s="74">
        <f t="shared" si="28"/>
        <v>300</v>
      </c>
      <c r="N30" s="74">
        <f t="shared" si="28"/>
        <v>300</v>
      </c>
      <c r="O30" s="74">
        <f t="shared" si="28"/>
        <v>300</v>
      </c>
      <c r="P30" s="7">
        <f>SUM(D30,E30,F30,G30,H30,I30,J30,K30,L30,M30,N30,O30)</f>
        <v>3600</v>
      </c>
      <c r="R30" s="74">
        <f>$C$30</f>
        <v>300</v>
      </c>
      <c r="S30" s="74">
        <f t="shared" ref="S30:AC30" si="29">$C$30</f>
        <v>300</v>
      </c>
      <c r="T30" s="74">
        <f t="shared" si="29"/>
        <v>300</v>
      </c>
      <c r="U30" s="74">
        <f t="shared" si="29"/>
        <v>300</v>
      </c>
      <c r="V30" s="74">
        <f t="shared" si="29"/>
        <v>300</v>
      </c>
      <c r="W30" s="74">
        <f t="shared" si="29"/>
        <v>300</v>
      </c>
      <c r="X30" s="74">
        <f t="shared" si="29"/>
        <v>300</v>
      </c>
      <c r="Y30" s="74">
        <f t="shared" si="29"/>
        <v>300</v>
      </c>
      <c r="Z30" s="74">
        <f t="shared" si="29"/>
        <v>300</v>
      </c>
      <c r="AA30" s="74">
        <f t="shared" si="29"/>
        <v>300</v>
      </c>
      <c r="AB30" s="74">
        <f t="shared" si="29"/>
        <v>300</v>
      </c>
      <c r="AC30" s="74">
        <f t="shared" si="29"/>
        <v>300</v>
      </c>
      <c r="AD30" s="7">
        <f>SUM(R30,S30,T30,U30,V30,W30,X30,Y30,Z30,AA30,AB30,AC30)</f>
        <v>3600</v>
      </c>
      <c r="AF30" s="74">
        <f>$C$30</f>
        <v>300</v>
      </c>
      <c r="AG30" s="74">
        <f t="shared" ref="AG30:AQ30" si="30">$C$30</f>
        <v>300</v>
      </c>
      <c r="AH30" s="74">
        <f t="shared" si="30"/>
        <v>300</v>
      </c>
      <c r="AI30" s="74">
        <f t="shared" si="30"/>
        <v>300</v>
      </c>
      <c r="AJ30" s="74">
        <f t="shared" si="30"/>
        <v>300</v>
      </c>
      <c r="AK30" s="74">
        <f t="shared" si="30"/>
        <v>300</v>
      </c>
      <c r="AL30" s="74">
        <f t="shared" si="30"/>
        <v>300</v>
      </c>
      <c r="AM30" s="74">
        <f t="shared" si="30"/>
        <v>300</v>
      </c>
      <c r="AN30" s="74">
        <f t="shared" si="30"/>
        <v>300</v>
      </c>
      <c r="AO30" s="74">
        <f t="shared" si="30"/>
        <v>300</v>
      </c>
      <c r="AP30" s="74">
        <f t="shared" si="30"/>
        <v>300</v>
      </c>
      <c r="AQ30" s="74">
        <f t="shared" si="30"/>
        <v>300</v>
      </c>
      <c r="AR30" s="7">
        <f>SUM(AF30,AG30,AH30,AI30,AJ30,AK30,AL30,AM30,AN30,AO30,AP30,AQ30)</f>
        <v>3600</v>
      </c>
    </row>
    <row r="31" spans="1:45" s="4" customFormat="1" ht="19.95" customHeight="1">
      <c r="A31" s="67" t="s">
        <v>39</v>
      </c>
      <c r="C31" s="27">
        <v>1.2999999999999999E-2</v>
      </c>
      <c r="D31" s="21">
        <f t="shared" ref="D31:O31" si="31">$C$31*D28</f>
        <v>65</v>
      </c>
      <c r="E31" s="21">
        <f t="shared" si="31"/>
        <v>65</v>
      </c>
      <c r="F31" s="21">
        <f t="shared" si="31"/>
        <v>65</v>
      </c>
      <c r="G31" s="21">
        <f t="shared" si="31"/>
        <v>65</v>
      </c>
      <c r="H31" s="21">
        <f t="shared" si="31"/>
        <v>65</v>
      </c>
      <c r="I31" s="21">
        <f t="shared" si="31"/>
        <v>65</v>
      </c>
      <c r="J31" s="21">
        <f t="shared" si="31"/>
        <v>65</v>
      </c>
      <c r="K31" s="21">
        <f t="shared" si="31"/>
        <v>65</v>
      </c>
      <c r="L31" s="21">
        <f t="shared" si="31"/>
        <v>65</v>
      </c>
      <c r="M31" s="21">
        <f t="shared" si="31"/>
        <v>65</v>
      </c>
      <c r="N31" s="21">
        <f t="shared" si="31"/>
        <v>65</v>
      </c>
      <c r="O31" s="21">
        <f t="shared" si="31"/>
        <v>65</v>
      </c>
      <c r="P31" s="7">
        <f>SUM(D31,E31,F31,G31,H31,I31,J31,K31,L31,M31,N31,O31)</f>
        <v>780</v>
      </c>
      <c r="R31" s="21">
        <f t="shared" ref="R31:AC31" si="32">$C$31*R28</f>
        <v>65</v>
      </c>
      <c r="S31" s="21">
        <f t="shared" si="32"/>
        <v>65</v>
      </c>
      <c r="T31" s="21">
        <f t="shared" si="32"/>
        <v>65</v>
      </c>
      <c r="U31" s="21">
        <f t="shared" si="32"/>
        <v>65</v>
      </c>
      <c r="V31" s="21">
        <f t="shared" si="32"/>
        <v>65</v>
      </c>
      <c r="W31" s="21">
        <f t="shared" si="32"/>
        <v>65</v>
      </c>
      <c r="X31" s="21">
        <f t="shared" si="32"/>
        <v>65</v>
      </c>
      <c r="Y31" s="21">
        <f t="shared" si="32"/>
        <v>65</v>
      </c>
      <c r="Z31" s="21">
        <f t="shared" si="32"/>
        <v>65</v>
      </c>
      <c r="AA31" s="21">
        <f t="shared" si="32"/>
        <v>65</v>
      </c>
      <c r="AB31" s="21">
        <f t="shared" si="32"/>
        <v>65</v>
      </c>
      <c r="AC31" s="21">
        <f t="shared" si="32"/>
        <v>65</v>
      </c>
      <c r="AD31" s="7">
        <f>SUM(R31,S31,T31,U31,V31,W31,X31,Y31,Z31,AA31,AB31,AC31)</f>
        <v>780</v>
      </c>
      <c r="AF31" s="21">
        <f t="shared" ref="AF31:AQ31" si="33">$C$31*AF28</f>
        <v>65</v>
      </c>
      <c r="AG31" s="21">
        <f t="shared" si="33"/>
        <v>65</v>
      </c>
      <c r="AH31" s="21">
        <f t="shared" si="33"/>
        <v>65</v>
      </c>
      <c r="AI31" s="21">
        <f t="shared" si="33"/>
        <v>65</v>
      </c>
      <c r="AJ31" s="21">
        <f t="shared" si="33"/>
        <v>65</v>
      </c>
      <c r="AK31" s="21">
        <f t="shared" si="33"/>
        <v>65</v>
      </c>
      <c r="AL31" s="21">
        <f t="shared" si="33"/>
        <v>65</v>
      </c>
      <c r="AM31" s="21">
        <f t="shared" si="33"/>
        <v>65</v>
      </c>
      <c r="AN31" s="21">
        <f t="shared" si="33"/>
        <v>65</v>
      </c>
      <c r="AO31" s="21">
        <f t="shared" si="33"/>
        <v>65</v>
      </c>
      <c r="AP31" s="21">
        <f t="shared" si="33"/>
        <v>65</v>
      </c>
      <c r="AQ31" s="21">
        <f t="shared" si="33"/>
        <v>65</v>
      </c>
      <c r="AR31" s="7">
        <f>SUM(AF31,AG31,AH31,AI31,AJ31,AK31,AL31,AM31,AN31,AO31,AP31,AQ31)</f>
        <v>780</v>
      </c>
    </row>
    <row r="32" spans="1:45" s="4" customFormat="1" ht="19.95" customHeight="1">
      <c r="A32" s="62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</row>
    <row r="33" spans="1:44" s="9" customFormat="1" ht="19.95" customHeight="1">
      <c r="A33" s="67" t="s">
        <v>40</v>
      </c>
      <c r="C33" s="16">
        <v>5000</v>
      </c>
      <c r="D33" s="21">
        <f t="shared" ref="D33:K33" si="34">$C$33</f>
        <v>5000</v>
      </c>
      <c r="E33" s="21">
        <f t="shared" si="34"/>
        <v>5000</v>
      </c>
      <c r="F33" s="21">
        <f t="shared" si="34"/>
        <v>5000</v>
      </c>
      <c r="G33" s="21">
        <f t="shared" si="34"/>
        <v>5000</v>
      </c>
      <c r="H33" s="21">
        <f t="shared" si="34"/>
        <v>5000</v>
      </c>
      <c r="I33" s="21">
        <f t="shared" si="34"/>
        <v>5000</v>
      </c>
      <c r="J33" s="21">
        <f t="shared" si="34"/>
        <v>5000</v>
      </c>
      <c r="K33" s="21">
        <f t="shared" si="34"/>
        <v>5000</v>
      </c>
      <c r="L33" s="21">
        <f>$C$33</f>
        <v>5000</v>
      </c>
      <c r="M33" s="21">
        <f t="shared" ref="M33:O33" si="35">$C$33</f>
        <v>5000</v>
      </c>
      <c r="N33" s="21">
        <f t="shared" si="35"/>
        <v>5000</v>
      </c>
      <c r="O33" s="21">
        <f t="shared" si="35"/>
        <v>5000</v>
      </c>
      <c r="P33" s="7">
        <f>SUM(D33,E33,F33,G33,H33,I33,J33,K33,L33,M33,N33,O33)</f>
        <v>60000</v>
      </c>
      <c r="Q33" s="4"/>
      <c r="R33" s="21">
        <f>$C$33</f>
        <v>5000</v>
      </c>
      <c r="S33" s="21">
        <f t="shared" ref="S33:AC33" si="36">$C$33</f>
        <v>5000</v>
      </c>
      <c r="T33" s="21">
        <f t="shared" si="36"/>
        <v>5000</v>
      </c>
      <c r="U33" s="21">
        <f t="shared" si="36"/>
        <v>5000</v>
      </c>
      <c r="V33" s="21">
        <f t="shared" si="36"/>
        <v>5000</v>
      </c>
      <c r="W33" s="21">
        <f t="shared" si="36"/>
        <v>5000</v>
      </c>
      <c r="X33" s="21">
        <f t="shared" si="36"/>
        <v>5000</v>
      </c>
      <c r="Y33" s="21">
        <f t="shared" si="36"/>
        <v>5000</v>
      </c>
      <c r="Z33" s="21">
        <f t="shared" si="36"/>
        <v>5000</v>
      </c>
      <c r="AA33" s="21">
        <f t="shared" si="36"/>
        <v>5000</v>
      </c>
      <c r="AB33" s="21">
        <f t="shared" si="36"/>
        <v>5000</v>
      </c>
      <c r="AC33" s="21">
        <f t="shared" si="36"/>
        <v>5000</v>
      </c>
      <c r="AD33" s="7">
        <f>SUM(R33,S33,T33,U33,V33,W33,X33,Y33,Z33,AA33,AB33,AC33)</f>
        <v>60000</v>
      </c>
      <c r="AE33" s="4"/>
      <c r="AF33" s="21">
        <f>$C$33</f>
        <v>5000</v>
      </c>
      <c r="AG33" s="21">
        <f t="shared" ref="AG33:AQ33" si="37">$C$33</f>
        <v>5000</v>
      </c>
      <c r="AH33" s="21">
        <f t="shared" si="37"/>
        <v>5000</v>
      </c>
      <c r="AI33" s="21">
        <f t="shared" si="37"/>
        <v>5000</v>
      </c>
      <c r="AJ33" s="21">
        <f t="shared" si="37"/>
        <v>5000</v>
      </c>
      <c r="AK33" s="21">
        <f t="shared" si="37"/>
        <v>5000</v>
      </c>
      <c r="AL33" s="21">
        <f t="shared" si="37"/>
        <v>5000</v>
      </c>
      <c r="AM33" s="21">
        <f t="shared" si="37"/>
        <v>5000</v>
      </c>
      <c r="AN33" s="21">
        <f t="shared" si="37"/>
        <v>5000</v>
      </c>
      <c r="AO33" s="21">
        <f t="shared" si="37"/>
        <v>5000</v>
      </c>
      <c r="AP33" s="21">
        <f t="shared" si="37"/>
        <v>5000</v>
      </c>
      <c r="AQ33" s="21">
        <f t="shared" si="37"/>
        <v>5000</v>
      </c>
      <c r="AR33" s="7">
        <f>SUM(AF33,AG33,AH33,AI33,AJ33,AK33,AL33,AM33,AN33,AO33,AP33,AQ33)</f>
        <v>60000</v>
      </c>
    </row>
    <row r="34" spans="1:44" s="4" customFormat="1" ht="19.95" customHeight="1">
      <c r="A34" s="67" t="s">
        <v>36</v>
      </c>
      <c r="C34" s="27">
        <v>6.4000000000000001E-2</v>
      </c>
      <c r="D34" s="21">
        <f>$C$34*D33</f>
        <v>320</v>
      </c>
      <c r="E34" s="21">
        <f t="shared" ref="E34:O34" si="38">$C$34*E33</f>
        <v>320</v>
      </c>
      <c r="F34" s="21">
        <f t="shared" si="38"/>
        <v>320</v>
      </c>
      <c r="G34" s="21">
        <f t="shared" si="38"/>
        <v>320</v>
      </c>
      <c r="H34" s="21">
        <f t="shared" si="38"/>
        <v>320</v>
      </c>
      <c r="I34" s="21">
        <f t="shared" si="38"/>
        <v>320</v>
      </c>
      <c r="J34" s="21">
        <f t="shared" si="38"/>
        <v>320</v>
      </c>
      <c r="K34" s="21">
        <f t="shared" si="38"/>
        <v>320</v>
      </c>
      <c r="L34" s="21">
        <f t="shared" si="38"/>
        <v>320</v>
      </c>
      <c r="M34" s="21">
        <f t="shared" si="38"/>
        <v>320</v>
      </c>
      <c r="N34" s="21">
        <f t="shared" si="38"/>
        <v>320</v>
      </c>
      <c r="O34" s="21">
        <f t="shared" si="38"/>
        <v>320</v>
      </c>
      <c r="P34" s="7">
        <f>SUM(D34,E34,F34,G34,H34,I34,J34,K34,L34,M34,N34,O34)</f>
        <v>3840</v>
      </c>
      <c r="R34" s="21">
        <f>$C$34*R33</f>
        <v>320</v>
      </c>
      <c r="S34" s="21">
        <f t="shared" ref="S34" si="39">$C$34*S33</f>
        <v>320</v>
      </c>
      <c r="T34" s="21">
        <f t="shared" ref="T34" si="40">$C$34*T33</f>
        <v>320</v>
      </c>
      <c r="U34" s="21">
        <f t="shared" ref="U34" si="41">$C$34*U33</f>
        <v>320</v>
      </c>
      <c r="V34" s="21">
        <f t="shared" ref="V34" si="42">$C$34*V33</f>
        <v>320</v>
      </c>
      <c r="W34" s="21">
        <f t="shared" ref="W34" si="43">$C$34*W33</f>
        <v>320</v>
      </c>
      <c r="X34" s="21">
        <f t="shared" ref="X34" si="44">$C$34*X33</f>
        <v>320</v>
      </c>
      <c r="Y34" s="21">
        <f t="shared" ref="Y34" si="45">$C$34*Y33</f>
        <v>320</v>
      </c>
      <c r="Z34" s="21">
        <f t="shared" ref="Z34" si="46">$C$34*Z33</f>
        <v>320</v>
      </c>
      <c r="AA34" s="21">
        <f t="shared" ref="AA34" si="47">$C$34*AA33</f>
        <v>320</v>
      </c>
      <c r="AB34" s="21">
        <f t="shared" ref="AB34" si="48">$C$34*AB33</f>
        <v>320</v>
      </c>
      <c r="AC34" s="21">
        <f t="shared" ref="AC34" si="49">$C$34*AC33</f>
        <v>320</v>
      </c>
      <c r="AD34" s="7">
        <f>SUM(R34,S34,T34,U34,V34,W34,X34,Y34,Z34,AA34,AB34,AC34)</f>
        <v>3840</v>
      </c>
      <c r="AF34" s="21">
        <f>$C$34*AF33</f>
        <v>320</v>
      </c>
      <c r="AG34" s="21">
        <f t="shared" ref="AG34" si="50">$C$34*AG33</f>
        <v>320</v>
      </c>
      <c r="AH34" s="21">
        <f t="shared" ref="AH34" si="51">$C$34*AH33</f>
        <v>320</v>
      </c>
      <c r="AI34" s="21">
        <f t="shared" ref="AI34" si="52">$C$34*AI33</f>
        <v>320</v>
      </c>
      <c r="AJ34" s="21">
        <f t="shared" ref="AJ34" si="53">$C$34*AJ33</f>
        <v>320</v>
      </c>
      <c r="AK34" s="21">
        <f t="shared" ref="AK34" si="54">$C$34*AK33</f>
        <v>320</v>
      </c>
      <c r="AL34" s="21">
        <f t="shared" ref="AL34" si="55">$C$34*AL33</f>
        <v>320</v>
      </c>
      <c r="AM34" s="21">
        <f t="shared" ref="AM34" si="56">$C$34*AM33</f>
        <v>320</v>
      </c>
      <c r="AN34" s="21">
        <f t="shared" ref="AN34" si="57">$C$34*AN33</f>
        <v>320</v>
      </c>
      <c r="AO34" s="21">
        <f t="shared" ref="AO34" si="58">$C$34*AO33</f>
        <v>320</v>
      </c>
      <c r="AP34" s="21">
        <f t="shared" ref="AP34" si="59">$C$34*AP33</f>
        <v>320</v>
      </c>
      <c r="AQ34" s="21">
        <f t="shared" ref="AQ34" si="60">$C$34*AQ33</f>
        <v>320</v>
      </c>
      <c r="AR34" s="7">
        <f>SUM(AF34,AG34,AH34,AI34,AJ34,AK34,AL34,AM34,AN34,AO34,AP34,AQ34)</f>
        <v>3840</v>
      </c>
    </row>
    <row r="35" spans="1:44" s="4" customFormat="1" ht="19.95" customHeight="1">
      <c r="A35" s="67" t="s">
        <v>37</v>
      </c>
      <c r="C35" s="76">
        <f>2.48%+0.04%+0.04%</f>
        <v>2.5600000000000001E-2</v>
      </c>
      <c r="D35" s="21">
        <f>$C$35*D33</f>
        <v>128</v>
      </c>
      <c r="E35" s="21">
        <f t="shared" ref="E35:O35" si="61">$C$35*E33</f>
        <v>128</v>
      </c>
      <c r="F35" s="21">
        <f t="shared" si="61"/>
        <v>128</v>
      </c>
      <c r="G35" s="21">
        <f t="shared" si="61"/>
        <v>128</v>
      </c>
      <c r="H35" s="21">
        <f t="shared" si="61"/>
        <v>128</v>
      </c>
      <c r="I35" s="21">
        <f t="shared" si="61"/>
        <v>128</v>
      </c>
      <c r="J35" s="21">
        <f t="shared" si="61"/>
        <v>128</v>
      </c>
      <c r="K35" s="21">
        <f t="shared" si="61"/>
        <v>128</v>
      </c>
      <c r="L35" s="21">
        <f t="shared" si="61"/>
        <v>128</v>
      </c>
      <c r="M35" s="21">
        <f t="shared" si="61"/>
        <v>128</v>
      </c>
      <c r="N35" s="21">
        <f t="shared" si="61"/>
        <v>128</v>
      </c>
      <c r="O35" s="21">
        <f t="shared" si="61"/>
        <v>128</v>
      </c>
      <c r="P35" s="7">
        <f>SUM(D35,E35,F35,G35,H35,I35,J35,K35,L35,M35,N35,O35)</f>
        <v>1536</v>
      </c>
      <c r="R35" s="21">
        <f>$C$35*R33</f>
        <v>128</v>
      </c>
      <c r="S35" s="21">
        <f t="shared" ref="S35:AC35" si="62">$C$35*S33</f>
        <v>128</v>
      </c>
      <c r="T35" s="21">
        <f t="shared" si="62"/>
        <v>128</v>
      </c>
      <c r="U35" s="21">
        <f t="shared" si="62"/>
        <v>128</v>
      </c>
      <c r="V35" s="21">
        <f t="shared" si="62"/>
        <v>128</v>
      </c>
      <c r="W35" s="21">
        <f t="shared" si="62"/>
        <v>128</v>
      </c>
      <c r="X35" s="21">
        <f t="shared" si="62"/>
        <v>128</v>
      </c>
      <c r="Y35" s="21">
        <f t="shared" si="62"/>
        <v>128</v>
      </c>
      <c r="Z35" s="21">
        <f t="shared" si="62"/>
        <v>128</v>
      </c>
      <c r="AA35" s="21">
        <f t="shared" si="62"/>
        <v>128</v>
      </c>
      <c r="AB35" s="21">
        <f t="shared" si="62"/>
        <v>128</v>
      </c>
      <c r="AC35" s="21">
        <f t="shared" si="62"/>
        <v>128</v>
      </c>
      <c r="AD35" s="7">
        <f>SUM(R35,S35,T35,U35,V35,W35,X35,Y35,Z35,AA35,AB35,AC35)</f>
        <v>1536</v>
      </c>
      <c r="AF35" s="21">
        <f>$C$35*AF33</f>
        <v>128</v>
      </c>
      <c r="AG35" s="21">
        <f t="shared" ref="AG35:AQ35" si="63">$C$35*AG33</f>
        <v>128</v>
      </c>
      <c r="AH35" s="21">
        <f t="shared" si="63"/>
        <v>128</v>
      </c>
      <c r="AI35" s="21">
        <f t="shared" si="63"/>
        <v>128</v>
      </c>
      <c r="AJ35" s="21">
        <f t="shared" si="63"/>
        <v>128</v>
      </c>
      <c r="AK35" s="21">
        <f t="shared" si="63"/>
        <v>128</v>
      </c>
      <c r="AL35" s="21">
        <f t="shared" si="63"/>
        <v>128</v>
      </c>
      <c r="AM35" s="21">
        <f t="shared" si="63"/>
        <v>128</v>
      </c>
      <c r="AN35" s="21">
        <f t="shared" si="63"/>
        <v>128</v>
      </c>
      <c r="AO35" s="21">
        <f t="shared" si="63"/>
        <v>128</v>
      </c>
      <c r="AP35" s="21">
        <f t="shared" si="63"/>
        <v>128</v>
      </c>
      <c r="AQ35" s="21">
        <f t="shared" si="63"/>
        <v>128</v>
      </c>
      <c r="AR35" s="7">
        <f>SUM(AF35,AG35,AH35,AI35,AJ35,AK35,AL35,AM35,AN35,AO35,AP35,AQ35)</f>
        <v>1536</v>
      </c>
    </row>
    <row r="36" spans="1:44" s="4" customFormat="1" ht="19.95" customHeight="1">
      <c r="A36" s="67" t="s">
        <v>38</v>
      </c>
      <c r="C36" s="28">
        <v>3.5000000000000003E-2</v>
      </c>
      <c r="D36" s="21">
        <f>IF(D33-26460/12&gt;0,$C$36*(D33-26460/12),0)</f>
        <v>97.825000000000003</v>
      </c>
      <c r="E36" s="21">
        <f t="shared" ref="E36:O36" si="64">IF(E33-26460/12&gt;0,$C$36*(E33-26460/12),0)</f>
        <v>97.825000000000003</v>
      </c>
      <c r="F36" s="21">
        <f t="shared" si="64"/>
        <v>97.825000000000003</v>
      </c>
      <c r="G36" s="21">
        <f t="shared" si="64"/>
        <v>97.825000000000003</v>
      </c>
      <c r="H36" s="21">
        <f t="shared" si="64"/>
        <v>97.825000000000003</v>
      </c>
      <c r="I36" s="21">
        <f t="shared" si="64"/>
        <v>97.825000000000003</v>
      </c>
      <c r="J36" s="21">
        <f t="shared" si="64"/>
        <v>97.825000000000003</v>
      </c>
      <c r="K36" s="21">
        <f t="shared" si="64"/>
        <v>97.825000000000003</v>
      </c>
      <c r="L36" s="21">
        <f t="shared" si="64"/>
        <v>97.825000000000003</v>
      </c>
      <c r="M36" s="21">
        <f t="shared" si="64"/>
        <v>97.825000000000003</v>
      </c>
      <c r="N36" s="21">
        <f t="shared" si="64"/>
        <v>97.825000000000003</v>
      </c>
      <c r="O36" s="21">
        <f t="shared" si="64"/>
        <v>97.825000000000003</v>
      </c>
      <c r="P36" s="7">
        <f>SUM(D36,E36,F36,G36,H36,I36,J36,K36,L36,M36,N36,O36)</f>
        <v>1173.9000000000003</v>
      </c>
      <c r="R36" s="21">
        <f>IF(R33-26460/12&gt;0,$C$36*(R33-26460/12),0)</f>
        <v>97.825000000000003</v>
      </c>
      <c r="S36" s="21">
        <f t="shared" ref="S36:AC36" si="65">IF(S33-26460/12&gt;0,$C$36*(S33-26460/12),0)</f>
        <v>97.825000000000003</v>
      </c>
      <c r="T36" s="21">
        <f t="shared" si="65"/>
        <v>97.825000000000003</v>
      </c>
      <c r="U36" s="21">
        <f t="shared" si="65"/>
        <v>97.825000000000003</v>
      </c>
      <c r="V36" s="21">
        <f t="shared" si="65"/>
        <v>97.825000000000003</v>
      </c>
      <c r="W36" s="21">
        <f t="shared" si="65"/>
        <v>97.825000000000003</v>
      </c>
      <c r="X36" s="21">
        <f t="shared" si="65"/>
        <v>97.825000000000003</v>
      </c>
      <c r="Y36" s="21">
        <f t="shared" si="65"/>
        <v>97.825000000000003</v>
      </c>
      <c r="Z36" s="21">
        <f t="shared" si="65"/>
        <v>97.825000000000003</v>
      </c>
      <c r="AA36" s="21">
        <f t="shared" si="65"/>
        <v>97.825000000000003</v>
      </c>
      <c r="AB36" s="21">
        <f t="shared" si="65"/>
        <v>97.825000000000003</v>
      </c>
      <c r="AC36" s="21">
        <f t="shared" si="65"/>
        <v>97.825000000000003</v>
      </c>
      <c r="AD36" s="7">
        <f>SUM(R36,S36,T36,U36,V36,W36,X36,Y36,Z36,AA36,AB36,AC36)</f>
        <v>1173.9000000000003</v>
      </c>
      <c r="AF36" s="21">
        <f>IF(AF33-26460/12&gt;0,$C$36*(AF33-26460/12),0)</f>
        <v>97.825000000000003</v>
      </c>
      <c r="AG36" s="21">
        <f t="shared" ref="AG36:AQ36" si="66">IF(AG33-26460/12&gt;0,$C$36*(AG33-26460/12),0)</f>
        <v>97.825000000000003</v>
      </c>
      <c r="AH36" s="21">
        <f t="shared" si="66"/>
        <v>97.825000000000003</v>
      </c>
      <c r="AI36" s="21">
        <f t="shared" si="66"/>
        <v>97.825000000000003</v>
      </c>
      <c r="AJ36" s="21">
        <f t="shared" si="66"/>
        <v>97.825000000000003</v>
      </c>
      <c r="AK36" s="21">
        <f t="shared" si="66"/>
        <v>97.825000000000003</v>
      </c>
      <c r="AL36" s="21">
        <f t="shared" si="66"/>
        <v>97.825000000000003</v>
      </c>
      <c r="AM36" s="21">
        <f t="shared" si="66"/>
        <v>97.825000000000003</v>
      </c>
      <c r="AN36" s="21">
        <f t="shared" si="66"/>
        <v>97.825000000000003</v>
      </c>
      <c r="AO36" s="21">
        <f t="shared" si="66"/>
        <v>97.825000000000003</v>
      </c>
      <c r="AP36" s="21">
        <f t="shared" si="66"/>
        <v>97.825000000000003</v>
      </c>
      <c r="AQ36" s="21">
        <f t="shared" si="66"/>
        <v>97.825000000000003</v>
      </c>
      <c r="AR36" s="7">
        <f>SUM(AF36,AG36,AH36,AI36,AJ36,AK36,AL36,AM36,AN36,AO36,AP36,AQ36)</f>
        <v>1173.9000000000003</v>
      </c>
    </row>
    <row r="37" spans="1:44" s="4" customFormat="1" ht="19.95" customHeight="1">
      <c r="A37" s="67" t="s">
        <v>39</v>
      </c>
      <c r="C37" s="27">
        <v>1.2999999999999999E-2</v>
      </c>
      <c r="D37" s="21">
        <f>$C$37*D33</f>
        <v>65</v>
      </c>
      <c r="E37" s="21">
        <f t="shared" ref="E37:O37" si="67">$C$37*E33</f>
        <v>65</v>
      </c>
      <c r="F37" s="21">
        <f t="shared" si="67"/>
        <v>65</v>
      </c>
      <c r="G37" s="21">
        <f t="shared" si="67"/>
        <v>65</v>
      </c>
      <c r="H37" s="21">
        <f t="shared" si="67"/>
        <v>65</v>
      </c>
      <c r="I37" s="21">
        <f t="shared" si="67"/>
        <v>65</v>
      </c>
      <c r="J37" s="21">
        <f t="shared" si="67"/>
        <v>65</v>
      </c>
      <c r="K37" s="21">
        <f t="shared" si="67"/>
        <v>65</v>
      </c>
      <c r="L37" s="21">
        <f t="shared" si="67"/>
        <v>65</v>
      </c>
      <c r="M37" s="21">
        <f t="shared" si="67"/>
        <v>65</v>
      </c>
      <c r="N37" s="21">
        <f t="shared" si="67"/>
        <v>65</v>
      </c>
      <c r="O37" s="21">
        <f t="shared" si="67"/>
        <v>65</v>
      </c>
      <c r="P37" s="7">
        <f>SUM(D37,E37,F37,G37,H37,I37,J37,K37,L37,M37,N37,O37)</f>
        <v>780</v>
      </c>
      <c r="R37" s="21">
        <f>$C$37*R33</f>
        <v>65</v>
      </c>
      <c r="S37" s="21">
        <f t="shared" ref="S37:AC37" si="68">$C$37*S33</f>
        <v>65</v>
      </c>
      <c r="T37" s="21">
        <f t="shared" si="68"/>
        <v>65</v>
      </c>
      <c r="U37" s="21">
        <f t="shared" si="68"/>
        <v>65</v>
      </c>
      <c r="V37" s="21">
        <f t="shared" si="68"/>
        <v>65</v>
      </c>
      <c r="W37" s="21">
        <f t="shared" si="68"/>
        <v>65</v>
      </c>
      <c r="X37" s="21">
        <f t="shared" si="68"/>
        <v>65</v>
      </c>
      <c r="Y37" s="21">
        <f t="shared" si="68"/>
        <v>65</v>
      </c>
      <c r="Z37" s="21">
        <f t="shared" si="68"/>
        <v>65</v>
      </c>
      <c r="AA37" s="21">
        <f t="shared" si="68"/>
        <v>65</v>
      </c>
      <c r="AB37" s="21">
        <f t="shared" si="68"/>
        <v>65</v>
      </c>
      <c r="AC37" s="21">
        <f t="shared" si="68"/>
        <v>65</v>
      </c>
      <c r="AD37" s="7">
        <f>SUM(R37,S37,T37,U37,V37,W37,X37,Y37,Z37,AA37,AB37,AC37)</f>
        <v>780</v>
      </c>
      <c r="AF37" s="21">
        <f>$C$37*AF33</f>
        <v>65</v>
      </c>
      <c r="AG37" s="21">
        <f t="shared" ref="AG37:AQ37" si="69">$C$37*AG33</f>
        <v>65</v>
      </c>
      <c r="AH37" s="21">
        <f t="shared" si="69"/>
        <v>65</v>
      </c>
      <c r="AI37" s="21">
        <f t="shared" si="69"/>
        <v>65</v>
      </c>
      <c r="AJ37" s="21">
        <f t="shared" si="69"/>
        <v>65</v>
      </c>
      <c r="AK37" s="21">
        <f t="shared" si="69"/>
        <v>65</v>
      </c>
      <c r="AL37" s="21">
        <f t="shared" si="69"/>
        <v>65</v>
      </c>
      <c r="AM37" s="21">
        <f t="shared" si="69"/>
        <v>65</v>
      </c>
      <c r="AN37" s="21">
        <f t="shared" si="69"/>
        <v>65</v>
      </c>
      <c r="AO37" s="21">
        <f t="shared" si="69"/>
        <v>65</v>
      </c>
      <c r="AP37" s="21">
        <f t="shared" si="69"/>
        <v>65</v>
      </c>
      <c r="AQ37" s="21">
        <f t="shared" si="69"/>
        <v>65</v>
      </c>
      <c r="AR37" s="7">
        <f>SUM(AF37,AG37,AH37,AI37,AJ37,AK37,AL37,AM37,AN37,AO37,AP37,AQ37)</f>
        <v>780</v>
      </c>
    </row>
    <row r="38" spans="1:44" s="6" customFormat="1" ht="10.050000000000001" customHeight="1" thickBot="1">
      <c r="A38" s="59"/>
      <c r="C38" s="16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8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8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8"/>
    </row>
    <row r="39" spans="1:44" s="6" customFormat="1" ht="19.95" customHeight="1" thickBot="1">
      <c r="A39" s="63" t="s">
        <v>41</v>
      </c>
      <c r="B39" s="22"/>
      <c r="C39" s="22"/>
      <c r="D39" s="23">
        <f t="shared" ref="D39:O39" si="70">SUM(D28:D31)+SUM(D33:D37)</f>
        <v>10975.825000000001</v>
      </c>
      <c r="E39" s="23">
        <f t="shared" si="70"/>
        <v>10975.825000000001</v>
      </c>
      <c r="F39" s="23">
        <f t="shared" si="70"/>
        <v>10975.825000000001</v>
      </c>
      <c r="G39" s="23">
        <f t="shared" si="70"/>
        <v>10975.825000000001</v>
      </c>
      <c r="H39" s="23">
        <f t="shared" si="70"/>
        <v>10975.825000000001</v>
      </c>
      <c r="I39" s="23">
        <f t="shared" si="70"/>
        <v>10975.825000000001</v>
      </c>
      <c r="J39" s="23">
        <f t="shared" si="70"/>
        <v>10975.825000000001</v>
      </c>
      <c r="K39" s="23">
        <f t="shared" si="70"/>
        <v>10975.825000000001</v>
      </c>
      <c r="L39" s="23">
        <f t="shared" si="70"/>
        <v>10975.825000000001</v>
      </c>
      <c r="M39" s="23">
        <f t="shared" si="70"/>
        <v>10975.825000000001</v>
      </c>
      <c r="N39" s="23">
        <f t="shared" si="70"/>
        <v>10975.825000000001</v>
      </c>
      <c r="O39" s="23">
        <f t="shared" si="70"/>
        <v>10975.825000000001</v>
      </c>
      <c r="P39" s="20">
        <f>SUM(D39:O39)</f>
        <v>131709.9</v>
      </c>
      <c r="Q39" s="41"/>
      <c r="R39" s="23">
        <f t="shared" ref="R39:AC39" si="71">SUM(R28:R31)+SUM(R33:R37)</f>
        <v>10975.825000000001</v>
      </c>
      <c r="S39" s="23">
        <f t="shared" si="71"/>
        <v>10975.825000000001</v>
      </c>
      <c r="T39" s="23">
        <f t="shared" si="71"/>
        <v>10975.825000000001</v>
      </c>
      <c r="U39" s="23">
        <f t="shared" si="71"/>
        <v>10975.825000000001</v>
      </c>
      <c r="V39" s="23">
        <f t="shared" si="71"/>
        <v>10975.825000000001</v>
      </c>
      <c r="W39" s="23">
        <f t="shared" si="71"/>
        <v>10975.825000000001</v>
      </c>
      <c r="X39" s="23">
        <f t="shared" si="71"/>
        <v>10975.825000000001</v>
      </c>
      <c r="Y39" s="23">
        <f t="shared" si="71"/>
        <v>10975.825000000001</v>
      </c>
      <c r="Z39" s="23">
        <f t="shared" si="71"/>
        <v>10975.825000000001</v>
      </c>
      <c r="AA39" s="23">
        <f t="shared" si="71"/>
        <v>10975.825000000001</v>
      </c>
      <c r="AB39" s="23">
        <f t="shared" si="71"/>
        <v>10975.825000000001</v>
      </c>
      <c r="AC39" s="23">
        <f t="shared" si="71"/>
        <v>10975.825000000001</v>
      </c>
      <c r="AD39" s="20">
        <f>SUM(R39:AC39)</f>
        <v>131709.9</v>
      </c>
      <c r="AE39" s="41"/>
      <c r="AF39" s="23">
        <f t="shared" ref="AF39:AQ39" si="72">SUM(AF28:AF31)+SUM(AF33:AF37)</f>
        <v>10975.825000000001</v>
      </c>
      <c r="AG39" s="23">
        <f t="shared" si="72"/>
        <v>10975.825000000001</v>
      </c>
      <c r="AH39" s="23">
        <f t="shared" si="72"/>
        <v>10975.825000000001</v>
      </c>
      <c r="AI39" s="23">
        <f t="shared" si="72"/>
        <v>10975.825000000001</v>
      </c>
      <c r="AJ39" s="23">
        <f t="shared" si="72"/>
        <v>10975.825000000001</v>
      </c>
      <c r="AK39" s="23">
        <f t="shared" si="72"/>
        <v>10975.825000000001</v>
      </c>
      <c r="AL39" s="23">
        <f t="shared" si="72"/>
        <v>10975.825000000001</v>
      </c>
      <c r="AM39" s="23">
        <f t="shared" si="72"/>
        <v>10975.825000000001</v>
      </c>
      <c r="AN39" s="23">
        <f t="shared" si="72"/>
        <v>10975.825000000001</v>
      </c>
      <c r="AO39" s="23">
        <f t="shared" si="72"/>
        <v>10975.825000000001</v>
      </c>
      <c r="AP39" s="23">
        <f t="shared" si="72"/>
        <v>10975.825000000001</v>
      </c>
      <c r="AQ39" s="23">
        <f t="shared" si="72"/>
        <v>10975.825000000001</v>
      </c>
      <c r="AR39" s="20">
        <f>SUM(AF39:AQ39)</f>
        <v>131709.9</v>
      </c>
    </row>
    <row r="40" spans="1:44" s="4" customFormat="1" ht="19.95" customHeight="1">
      <c r="A40" s="62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</row>
    <row r="41" spans="1:44" s="9" customFormat="1" ht="19.95" customHeight="1">
      <c r="A41" s="66" t="s">
        <v>42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</row>
    <row r="42" spans="1:44" s="9" customFormat="1" ht="19.95" customHeight="1">
      <c r="A42" s="67" t="s">
        <v>44</v>
      </c>
      <c r="C42" s="16">
        <v>400</v>
      </c>
      <c r="D42" s="21">
        <f>$C$42</f>
        <v>400</v>
      </c>
      <c r="E42" s="21">
        <f t="shared" ref="E42:O42" si="73">$C$42</f>
        <v>400</v>
      </c>
      <c r="F42" s="21">
        <f t="shared" si="73"/>
        <v>400</v>
      </c>
      <c r="G42" s="21">
        <f t="shared" si="73"/>
        <v>400</v>
      </c>
      <c r="H42" s="21">
        <f t="shared" si="73"/>
        <v>400</v>
      </c>
      <c r="I42" s="21">
        <f t="shared" si="73"/>
        <v>400</v>
      </c>
      <c r="J42" s="21">
        <f t="shared" si="73"/>
        <v>400</v>
      </c>
      <c r="K42" s="21">
        <f t="shared" si="73"/>
        <v>400</v>
      </c>
      <c r="L42" s="21">
        <f t="shared" si="73"/>
        <v>400</v>
      </c>
      <c r="M42" s="21">
        <f t="shared" si="73"/>
        <v>400</v>
      </c>
      <c r="N42" s="21">
        <f t="shared" si="73"/>
        <v>400</v>
      </c>
      <c r="O42" s="21">
        <f t="shared" si="73"/>
        <v>400</v>
      </c>
      <c r="P42" s="7">
        <f>SUM(D42,E42,F42,G42,H42,I42,J42,K42,L42,M42,N42,O42)</f>
        <v>4800</v>
      </c>
      <c r="Q42" s="4"/>
      <c r="R42" s="21">
        <f>$C$42</f>
        <v>400</v>
      </c>
      <c r="S42" s="21">
        <f t="shared" ref="S42:AC42" si="74">$C$42</f>
        <v>400</v>
      </c>
      <c r="T42" s="21">
        <f t="shared" si="74"/>
        <v>400</v>
      </c>
      <c r="U42" s="21">
        <f t="shared" si="74"/>
        <v>400</v>
      </c>
      <c r="V42" s="21">
        <f t="shared" si="74"/>
        <v>400</v>
      </c>
      <c r="W42" s="21">
        <f t="shared" si="74"/>
        <v>400</v>
      </c>
      <c r="X42" s="21">
        <f t="shared" si="74"/>
        <v>400</v>
      </c>
      <c r="Y42" s="21">
        <f t="shared" si="74"/>
        <v>400</v>
      </c>
      <c r="Z42" s="21">
        <f t="shared" si="74"/>
        <v>400</v>
      </c>
      <c r="AA42" s="21">
        <f t="shared" si="74"/>
        <v>400</v>
      </c>
      <c r="AB42" s="21">
        <f t="shared" si="74"/>
        <v>400</v>
      </c>
      <c r="AC42" s="21">
        <f t="shared" si="74"/>
        <v>400</v>
      </c>
      <c r="AD42" s="7">
        <f>SUM(R42,S42,T42,U42,V42,W42,X42,Y42,Z42,AA42,AB42,AC42)</f>
        <v>4800</v>
      </c>
      <c r="AE42" s="4"/>
      <c r="AF42" s="21">
        <f>$C$42</f>
        <v>400</v>
      </c>
      <c r="AG42" s="21">
        <f t="shared" ref="AG42:AQ42" si="75">$C$42</f>
        <v>400</v>
      </c>
      <c r="AH42" s="21">
        <f t="shared" si="75"/>
        <v>400</v>
      </c>
      <c r="AI42" s="21">
        <f t="shared" si="75"/>
        <v>400</v>
      </c>
      <c r="AJ42" s="21">
        <f t="shared" si="75"/>
        <v>400</v>
      </c>
      <c r="AK42" s="21">
        <f t="shared" si="75"/>
        <v>400</v>
      </c>
      <c r="AL42" s="21">
        <f t="shared" si="75"/>
        <v>400</v>
      </c>
      <c r="AM42" s="21">
        <f t="shared" si="75"/>
        <v>400</v>
      </c>
      <c r="AN42" s="21">
        <f t="shared" si="75"/>
        <v>400</v>
      </c>
      <c r="AO42" s="21">
        <f t="shared" si="75"/>
        <v>400</v>
      </c>
      <c r="AP42" s="21">
        <f t="shared" si="75"/>
        <v>400</v>
      </c>
      <c r="AQ42" s="21">
        <f t="shared" si="75"/>
        <v>400</v>
      </c>
      <c r="AR42" s="7">
        <f>SUM(AF42,AG42,AH42,AI42,AJ42,AK42,AL42,AM42,AN42,AO42,AP42,AQ42)</f>
        <v>4800</v>
      </c>
    </row>
    <row r="43" spans="1:44" s="9" customFormat="1" ht="19.95" customHeight="1">
      <c r="A43" s="67" t="s">
        <v>43</v>
      </c>
      <c r="C43" s="16">
        <v>0</v>
      </c>
      <c r="D43" s="21">
        <f>$C$43</f>
        <v>0</v>
      </c>
      <c r="E43" s="21">
        <f t="shared" ref="E43:O43" si="76">$C$43</f>
        <v>0</v>
      </c>
      <c r="F43" s="21">
        <f t="shared" si="76"/>
        <v>0</v>
      </c>
      <c r="G43" s="21">
        <f t="shared" si="76"/>
        <v>0</v>
      </c>
      <c r="H43" s="21">
        <f t="shared" si="76"/>
        <v>0</v>
      </c>
      <c r="I43" s="21">
        <f t="shared" si="76"/>
        <v>0</v>
      </c>
      <c r="J43" s="21">
        <f t="shared" si="76"/>
        <v>0</v>
      </c>
      <c r="K43" s="21">
        <f t="shared" si="76"/>
        <v>0</v>
      </c>
      <c r="L43" s="21">
        <f t="shared" si="76"/>
        <v>0</v>
      </c>
      <c r="M43" s="21">
        <f t="shared" si="76"/>
        <v>0</v>
      </c>
      <c r="N43" s="21">
        <f t="shared" si="76"/>
        <v>0</v>
      </c>
      <c r="O43" s="21">
        <f t="shared" si="76"/>
        <v>0</v>
      </c>
      <c r="P43" s="7">
        <f>SUM(D43,E43,F43,G43,H43,I43,J43,K43,L43,M43,N43,O43)</f>
        <v>0</v>
      </c>
      <c r="Q43" s="4"/>
      <c r="R43" s="21">
        <f>$C$43</f>
        <v>0</v>
      </c>
      <c r="S43" s="21">
        <f t="shared" ref="S43:AC43" si="77">$C$43</f>
        <v>0</v>
      </c>
      <c r="T43" s="21">
        <f t="shared" si="77"/>
        <v>0</v>
      </c>
      <c r="U43" s="21">
        <f t="shared" si="77"/>
        <v>0</v>
      </c>
      <c r="V43" s="21">
        <f t="shared" si="77"/>
        <v>0</v>
      </c>
      <c r="W43" s="21">
        <f t="shared" si="77"/>
        <v>0</v>
      </c>
      <c r="X43" s="21">
        <f t="shared" si="77"/>
        <v>0</v>
      </c>
      <c r="Y43" s="21">
        <f t="shared" si="77"/>
        <v>0</v>
      </c>
      <c r="Z43" s="21">
        <f t="shared" si="77"/>
        <v>0</v>
      </c>
      <c r="AA43" s="21">
        <f t="shared" si="77"/>
        <v>0</v>
      </c>
      <c r="AB43" s="21">
        <f t="shared" si="77"/>
        <v>0</v>
      </c>
      <c r="AC43" s="21">
        <f t="shared" si="77"/>
        <v>0</v>
      </c>
      <c r="AD43" s="7">
        <f>SUM(R43,S43,T43,U43,V43,W43,X43,Y43,Z43,AA43,AB43,AC43)</f>
        <v>0</v>
      </c>
      <c r="AE43" s="4"/>
      <c r="AF43" s="21">
        <f>$C$43</f>
        <v>0</v>
      </c>
      <c r="AG43" s="21">
        <f t="shared" ref="AG43:AQ43" si="78">$C$43</f>
        <v>0</v>
      </c>
      <c r="AH43" s="21">
        <f t="shared" si="78"/>
        <v>0</v>
      </c>
      <c r="AI43" s="21">
        <f t="shared" si="78"/>
        <v>0</v>
      </c>
      <c r="AJ43" s="21">
        <f t="shared" si="78"/>
        <v>0</v>
      </c>
      <c r="AK43" s="21">
        <f t="shared" si="78"/>
        <v>0</v>
      </c>
      <c r="AL43" s="21">
        <f t="shared" si="78"/>
        <v>0</v>
      </c>
      <c r="AM43" s="21">
        <f t="shared" si="78"/>
        <v>0</v>
      </c>
      <c r="AN43" s="21">
        <f t="shared" si="78"/>
        <v>0</v>
      </c>
      <c r="AO43" s="21">
        <f t="shared" si="78"/>
        <v>0</v>
      </c>
      <c r="AP43" s="21">
        <f t="shared" si="78"/>
        <v>0</v>
      </c>
      <c r="AQ43" s="21">
        <f t="shared" si="78"/>
        <v>0</v>
      </c>
      <c r="AR43" s="7">
        <f>SUM(AF43,AG43,AH43,AI43,AJ43,AK43,AL43,AM43,AN43,AO43,AP43,AQ43)</f>
        <v>0</v>
      </c>
    </row>
    <row r="44" spans="1:44" s="6" customFormat="1" ht="10.050000000000001" customHeight="1" thickBot="1">
      <c r="A44" s="59"/>
      <c r="C44" s="16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8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8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8"/>
    </row>
    <row r="45" spans="1:44" s="6" customFormat="1" ht="19.95" customHeight="1" thickBot="1">
      <c r="A45" s="63" t="s">
        <v>46</v>
      </c>
      <c r="B45" s="22"/>
      <c r="C45" s="22"/>
      <c r="D45" s="23">
        <f>D42+D43</f>
        <v>400</v>
      </c>
      <c r="E45" s="23">
        <f t="shared" ref="E45:O45" si="79">E42+E43</f>
        <v>400</v>
      </c>
      <c r="F45" s="23">
        <f t="shared" si="79"/>
        <v>400</v>
      </c>
      <c r="G45" s="23">
        <f t="shared" si="79"/>
        <v>400</v>
      </c>
      <c r="H45" s="23">
        <f t="shared" si="79"/>
        <v>400</v>
      </c>
      <c r="I45" s="23">
        <f t="shared" si="79"/>
        <v>400</v>
      </c>
      <c r="J45" s="23">
        <f t="shared" si="79"/>
        <v>400</v>
      </c>
      <c r="K45" s="23">
        <f t="shared" si="79"/>
        <v>400</v>
      </c>
      <c r="L45" s="23">
        <f t="shared" si="79"/>
        <v>400</v>
      </c>
      <c r="M45" s="23">
        <f t="shared" si="79"/>
        <v>400</v>
      </c>
      <c r="N45" s="23">
        <f t="shared" si="79"/>
        <v>400</v>
      </c>
      <c r="O45" s="23">
        <f t="shared" si="79"/>
        <v>400</v>
      </c>
      <c r="P45" s="20">
        <f>SUM(D45:O45)</f>
        <v>4800</v>
      </c>
      <c r="Q45" s="41"/>
      <c r="R45" s="23">
        <f>R42+R43</f>
        <v>400</v>
      </c>
      <c r="S45" s="23">
        <f t="shared" ref="S45:AC45" si="80">S42+S43</f>
        <v>400</v>
      </c>
      <c r="T45" s="23">
        <f t="shared" si="80"/>
        <v>400</v>
      </c>
      <c r="U45" s="23">
        <f t="shared" si="80"/>
        <v>400</v>
      </c>
      <c r="V45" s="23">
        <f t="shared" si="80"/>
        <v>400</v>
      </c>
      <c r="W45" s="23">
        <f t="shared" si="80"/>
        <v>400</v>
      </c>
      <c r="X45" s="23">
        <f t="shared" si="80"/>
        <v>400</v>
      </c>
      <c r="Y45" s="23">
        <f t="shared" si="80"/>
        <v>400</v>
      </c>
      <c r="Z45" s="23">
        <f t="shared" si="80"/>
        <v>400</v>
      </c>
      <c r="AA45" s="23">
        <f t="shared" si="80"/>
        <v>400</v>
      </c>
      <c r="AB45" s="23">
        <f t="shared" si="80"/>
        <v>400</v>
      </c>
      <c r="AC45" s="23">
        <f t="shared" si="80"/>
        <v>400</v>
      </c>
      <c r="AD45" s="20">
        <f>SUM(R45:AC45)</f>
        <v>4800</v>
      </c>
      <c r="AE45" s="41"/>
      <c r="AF45" s="23">
        <f>AF42+AF43</f>
        <v>400</v>
      </c>
      <c r="AG45" s="23">
        <f t="shared" ref="AG45:AQ45" si="81">AG42+AG43</f>
        <v>400</v>
      </c>
      <c r="AH45" s="23">
        <f t="shared" si="81"/>
        <v>400</v>
      </c>
      <c r="AI45" s="23">
        <f t="shared" si="81"/>
        <v>400</v>
      </c>
      <c r="AJ45" s="23">
        <f t="shared" si="81"/>
        <v>400</v>
      </c>
      <c r="AK45" s="23">
        <f t="shared" si="81"/>
        <v>400</v>
      </c>
      <c r="AL45" s="23">
        <f t="shared" si="81"/>
        <v>400</v>
      </c>
      <c r="AM45" s="23">
        <f t="shared" si="81"/>
        <v>400</v>
      </c>
      <c r="AN45" s="23">
        <f t="shared" si="81"/>
        <v>400</v>
      </c>
      <c r="AO45" s="23">
        <f t="shared" si="81"/>
        <v>400</v>
      </c>
      <c r="AP45" s="23">
        <f t="shared" si="81"/>
        <v>400</v>
      </c>
      <c r="AQ45" s="23">
        <f t="shared" si="81"/>
        <v>400</v>
      </c>
      <c r="AR45" s="20">
        <f>SUM(AF45:AQ45)</f>
        <v>4800</v>
      </c>
    </row>
    <row r="46" spans="1:44" s="4" customFormat="1" ht="19.95" customHeight="1">
      <c r="A46" s="62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</row>
    <row r="47" spans="1:44" s="9" customFormat="1" ht="19.95" customHeight="1">
      <c r="A47" s="66" t="s">
        <v>45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</row>
    <row r="48" spans="1:44" s="9" customFormat="1" ht="19.95" customHeight="1">
      <c r="A48" s="67" t="s">
        <v>84</v>
      </c>
      <c r="C48" s="16"/>
      <c r="D48" s="21"/>
      <c r="E48" s="48">
        <v>200</v>
      </c>
      <c r="F48" s="21"/>
      <c r="G48" s="21"/>
      <c r="H48" s="21"/>
      <c r="I48" s="21"/>
      <c r="J48" s="21"/>
      <c r="K48" s="21"/>
      <c r="L48" s="21"/>
      <c r="M48" s="48">
        <v>200</v>
      </c>
      <c r="N48" s="21"/>
      <c r="O48" s="21"/>
      <c r="P48" s="7">
        <f>SUM(D48,E48,F48,G48,H48,I48,J48,K48,L48,M48,N48,O48)</f>
        <v>400</v>
      </c>
      <c r="Q48" s="4"/>
      <c r="R48" s="21"/>
      <c r="S48" s="48">
        <v>200</v>
      </c>
      <c r="T48" s="21"/>
      <c r="U48" s="21"/>
      <c r="V48" s="21"/>
      <c r="W48" s="21"/>
      <c r="X48" s="21"/>
      <c r="Y48" s="21"/>
      <c r="Z48" s="21"/>
      <c r="AA48" s="48">
        <v>200</v>
      </c>
      <c r="AB48" s="21"/>
      <c r="AC48" s="21"/>
      <c r="AD48" s="7">
        <f>SUM(R48,S48,T48,U48,V48,W48,X48,Y48,Z48,AA48,AB48,AC48)</f>
        <v>400</v>
      </c>
      <c r="AE48" s="4"/>
      <c r="AF48" s="21"/>
      <c r="AG48" s="48">
        <v>200</v>
      </c>
      <c r="AH48" s="21"/>
      <c r="AI48" s="21"/>
      <c r="AJ48" s="21"/>
      <c r="AK48" s="21"/>
      <c r="AL48" s="21"/>
      <c r="AM48" s="21"/>
      <c r="AN48" s="21"/>
      <c r="AO48" s="48">
        <v>200</v>
      </c>
      <c r="AP48" s="21"/>
      <c r="AQ48" s="21"/>
      <c r="AR48" s="7">
        <f>SUM(AF48,AG48,AH48,AI48,AJ48,AK48,AL48,AM48,AN48,AO48,AP48,AQ48)</f>
        <v>400</v>
      </c>
    </row>
    <row r="49" spans="1:44" s="9" customFormat="1" ht="19.95" customHeight="1">
      <c r="A49" s="67" t="s">
        <v>48</v>
      </c>
      <c r="C49" s="16">
        <v>100</v>
      </c>
      <c r="D49" s="21">
        <f>$C$49</f>
        <v>100</v>
      </c>
      <c r="E49" s="21">
        <f t="shared" ref="E49:O49" si="82">$C$49</f>
        <v>100</v>
      </c>
      <c r="F49" s="21">
        <f t="shared" si="82"/>
        <v>100</v>
      </c>
      <c r="G49" s="21">
        <f t="shared" si="82"/>
        <v>100</v>
      </c>
      <c r="H49" s="21">
        <f t="shared" si="82"/>
        <v>100</v>
      </c>
      <c r="I49" s="21">
        <f t="shared" si="82"/>
        <v>100</v>
      </c>
      <c r="J49" s="21">
        <f t="shared" si="82"/>
        <v>100</v>
      </c>
      <c r="K49" s="21">
        <f t="shared" si="82"/>
        <v>100</v>
      </c>
      <c r="L49" s="21">
        <f t="shared" si="82"/>
        <v>100</v>
      </c>
      <c r="M49" s="21">
        <f t="shared" si="82"/>
        <v>100</v>
      </c>
      <c r="N49" s="21">
        <f t="shared" si="82"/>
        <v>100</v>
      </c>
      <c r="O49" s="21">
        <f t="shared" si="82"/>
        <v>100</v>
      </c>
      <c r="P49" s="7">
        <f>SUM(D49,E49,F49,G49,H49,I49,J49,K49,L49,M49,N49,O49)</f>
        <v>1200</v>
      </c>
      <c r="Q49" s="4"/>
      <c r="R49" s="21">
        <f>$C$49</f>
        <v>100</v>
      </c>
      <c r="S49" s="21">
        <f t="shared" ref="S49:AC49" si="83">$C$49</f>
        <v>100</v>
      </c>
      <c r="T49" s="21">
        <f t="shared" si="83"/>
        <v>100</v>
      </c>
      <c r="U49" s="21">
        <f t="shared" si="83"/>
        <v>100</v>
      </c>
      <c r="V49" s="21">
        <f t="shared" si="83"/>
        <v>100</v>
      </c>
      <c r="W49" s="21">
        <f t="shared" si="83"/>
        <v>100</v>
      </c>
      <c r="X49" s="21">
        <f t="shared" si="83"/>
        <v>100</v>
      </c>
      <c r="Y49" s="21">
        <f t="shared" si="83"/>
        <v>100</v>
      </c>
      <c r="Z49" s="21">
        <f t="shared" si="83"/>
        <v>100</v>
      </c>
      <c r="AA49" s="21">
        <f t="shared" si="83"/>
        <v>100</v>
      </c>
      <c r="AB49" s="21">
        <f t="shared" si="83"/>
        <v>100</v>
      </c>
      <c r="AC49" s="21">
        <f t="shared" si="83"/>
        <v>100</v>
      </c>
      <c r="AD49" s="7">
        <f>SUM(R49,S49,T49,U49,V49,W49,X49,Y49,Z49,AA49,AB49,AC49)</f>
        <v>1200</v>
      </c>
      <c r="AE49" s="4"/>
      <c r="AF49" s="21">
        <f>$C$49</f>
        <v>100</v>
      </c>
      <c r="AG49" s="21">
        <f t="shared" ref="AG49:AQ49" si="84">$C$49</f>
        <v>100</v>
      </c>
      <c r="AH49" s="21">
        <f t="shared" si="84"/>
        <v>100</v>
      </c>
      <c r="AI49" s="21">
        <f t="shared" si="84"/>
        <v>100</v>
      </c>
      <c r="AJ49" s="21">
        <f t="shared" si="84"/>
        <v>100</v>
      </c>
      <c r="AK49" s="21">
        <f t="shared" si="84"/>
        <v>100</v>
      </c>
      <c r="AL49" s="21">
        <f t="shared" si="84"/>
        <v>100</v>
      </c>
      <c r="AM49" s="21">
        <f t="shared" si="84"/>
        <v>100</v>
      </c>
      <c r="AN49" s="21">
        <f t="shared" si="84"/>
        <v>100</v>
      </c>
      <c r="AO49" s="21">
        <f t="shared" si="84"/>
        <v>100</v>
      </c>
      <c r="AP49" s="21">
        <f t="shared" si="84"/>
        <v>100</v>
      </c>
      <c r="AQ49" s="21">
        <f t="shared" si="84"/>
        <v>100</v>
      </c>
      <c r="AR49" s="7">
        <f>SUM(AF49,AG49,AH49,AI49,AJ49,AK49,AL49,AM49,AN49,AO49,AP49,AQ49)</f>
        <v>1200</v>
      </c>
    </row>
    <row r="50" spans="1:44" s="9" customFormat="1" ht="19.95" customHeight="1">
      <c r="A50" s="67" t="s">
        <v>69</v>
      </c>
      <c r="C50" s="16"/>
      <c r="D50" s="21"/>
      <c r="E50" s="21"/>
      <c r="F50" s="21"/>
      <c r="G50" s="21"/>
      <c r="H50" s="21"/>
      <c r="I50" s="48">
        <v>500</v>
      </c>
      <c r="J50" s="21"/>
      <c r="K50" s="21"/>
      <c r="L50" s="21"/>
      <c r="M50" s="21"/>
      <c r="N50" s="21"/>
      <c r="O50" s="21"/>
      <c r="P50" s="7">
        <f>SUM(D50,E50,F50,G50,H50,I50,J50,K50,L50,M50,N50,O50)</f>
        <v>500</v>
      </c>
      <c r="Q50" s="4"/>
      <c r="R50" s="21"/>
      <c r="S50" s="21"/>
      <c r="T50" s="21"/>
      <c r="U50" s="21"/>
      <c r="V50" s="21"/>
      <c r="W50" s="48">
        <v>500</v>
      </c>
      <c r="X50" s="21"/>
      <c r="Y50" s="21"/>
      <c r="Z50" s="21"/>
      <c r="AA50" s="21"/>
      <c r="AB50" s="21"/>
      <c r="AC50" s="21"/>
      <c r="AD50" s="7">
        <f>SUM(R50,S50,T50,U50,V50,W50,X50,Y50,Z50,AA50,AB50,AC50)</f>
        <v>500</v>
      </c>
      <c r="AE50" s="4"/>
      <c r="AF50" s="21"/>
      <c r="AG50" s="21"/>
      <c r="AH50" s="21"/>
      <c r="AI50" s="21"/>
      <c r="AJ50" s="21"/>
      <c r="AK50" s="48">
        <v>500</v>
      </c>
      <c r="AL50" s="21"/>
      <c r="AM50" s="21"/>
      <c r="AN50" s="21"/>
      <c r="AO50" s="21"/>
      <c r="AP50" s="21"/>
      <c r="AQ50" s="21"/>
      <c r="AR50" s="7">
        <f>SUM(AF50,AG50,AH50,AI50,AJ50,AK50,AL50,AM50,AN50,AO50,AP50,AQ50)</f>
        <v>500</v>
      </c>
    </row>
    <row r="51" spans="1:44" s="6" customFormat="1" ht="10.050000000000001" customHeight="1" thickBot="1">
      <c r="A51" s="59"/>
      <c r="C51" s="16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8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8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8"/>
    </row>
    <row r="52" spans="1:44" s="6" customFormat="1" ht="19.95" customHeight="1" thickBot="1">
      <c r="A52" s="63" t="s">
        <v>47</v>
      </c>
      <c r="B52" s="22"/>
      <c r="C52" s="22"/>
      <c r="D52" s="23">
        <f>SUM(D48:D50)</f>
        <v>100</v>
      </c>
      <c r="E52" s="23">
        <f t="shared" ref="E52:O52" si="85">SUM(E48:E50)</f>
        <v>300</v>
      </c>
      <c r="F52" s="23">
        <f t="shared" si="85"/>
        <v>100</v>
      </c>
      <c r="G52" s="23">
        <f t="shared" si="85"/>
        <v>100</v>
      </c>
      <c r="H52" s="23">
        <f t="shared" si="85"/>
        <v>100</v>
      </c>
      <c r="I52" s="23">
        <f t="shared" si="85"/>
        <v>600</v>
      </c>
      <c r="J52" s="23">
        <f t="shared" si="85"/>
        <v>100</v>
      </c>
      <c r="K52" s="23">
        <f t="shared" si="85"/>
        <v>100</v>
      </c>
      <c r="L52" s="23">
        <f t="shared" si="85"/>
        <v>100</v>
      </c>
      <c r="M52" s="23">
        <f t="shared" si="85"/>
        <v>300</v>
      </c>
      <c r="N52" s="23">
        <f t="shared" si="85"/>
        <v>100</v>
      </c>
      <c r="O52" s="23">
        <f t="shared" si="85"/>
        <v>100</v>
      </c>
      <c r="P52" s="20">
        <f>SUM(D52:O52)</f>
        <v>2100</v>
      </c>
      <c r="Q52" s="41"/>
      <c r="R52" s="23">
        <f>SUM(R48:R50)</f>
        <v>100</v>
      </c>
      <c r="S52" s="23">
        <f t="shared" ref="S52:AC52" si="86">SUM(S48:S50)</f>
        <v>300</v>
      </c>
      <c r="T52" s="23">
        <f t="shared" si="86"/>
        <v>100</v>
      </c>
      <c r="U52" s="23">
        <f t="shared" si="86"/>
        <v>100</v>
      </c>
      <c r="V52" s="23">
        <f t="shared" si="86"/>
        <v>100</v>
      </c>
      <c r="W52" s="23">
        <f t="shared" si="86"/>
        <v>600</v>
      </c>
      <c r="X52" s="23">
        <f t="shared" si="86"/>
        <v>100</v>
      </c>
      <c r="Y52" s="23">
        <f t="shared" si="86"/>
        <v>100</v>
      </c>
      <c r="Z52" s="23">
        <f t="shared" si="86"/>
        <v>100</v>
      </c>
      <c r="AA52" s="23">
        <f t="shared" si="86"/>
        <v>300</v>
      </c>
      <c r="AB52" s="23">
        <f t="shared" si="86"/>
        <v>100</v>
      </c>
      <c r="AC52" s="23">
        <f t="shared" si="86"/>
        <v>100</v>
      </c>
      <c r="AD52" s="20">
        <f>SUM(R52:AC52)</f>
        <v>2100</v>
      </c>
      <c r="AE52" s="41"/>
      <c r="AF52" s="23">
        <f>SUM(AF48:AF50)</f>
        <v>100</v>
      </c>
      <c r="AG52" s="23">
        <f t="shared" ref="AG52:AQ52" si="87">SUM(AG48:AG50)</f>
        <v>300</v>
      </c>
      <c r="AH52" s="23">
        <f t="shared" si="87"/>
        <v>100</v>
      </c>
      <c r="AI52" s="23">
        <f t="shared" si="87"/>
        <v>100</v>
      </c>
      <c r="AJ52" s="23">
        <f t="shared" si="87"/>
        <v>100</v>
      </c>
      <c r="AK52" s="23">
        <f t="shared" si="87"/>
        <v>600</v>
      </c>
      <c r="AL52" s="23">
        <f t="shared" si="87"/>
        <v>100</v>
      </c>
      <c r="AM52" s="23">
        <f t="shared" si="87"/>
        <v>100</v>
      </c>
      <c r="AN52" s="23">
        <f t="shared" si="87"/>
        <v>100</v>
      </c>
      <c r="AO52" s="23">
        <f t="shared" si="87"/>
        <v>300</v>
      </c>
      <c r="AP52" s="23">
        <f t="shared" si="87"/>
        <v>100</v>
      </c>
      <c r="AQ52" s="23">
        <f t="shared" si="87"/>
        <v>100</v>
      </c>
      <c r="AR52" s="20">
        <f>SUM(AF52:AQ52)</f>
        <v>2100</v>
      </c>
    </row>
    <row r="53" spans="1:44" s="4" customFormat="1" ht="19.95" customHeight="1">
      <c r="A53" s="62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</row>
    <row r="54" spans="1:44" s="9" customFormat="1" ht="19.95" customHeight="1">
      <c r="A54" s="66" t="s">
        <v>49</v>
      </c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</row>
    <row r="55" spans="1:44" s="9" customFormat="1" ht="19.95" customHeight="1">
      <c r="A55" s="67" t="s">
        <v>50</v>
      </c>
      <c r="C55" s="16">
        <v>50</v>
      </c>
      <c r="D55" s="21">
        <f t="shared" ref="D55:K55" si="88">$C$55</f>
        <v>50</v>
      </c>
      <c r="E55" s="21">
        <f t="shared" si="88"/>
        <v>50</v>
      </c>
      <c r="F55" s="21">
        <f t="shared" si="88"/>
        <v>50</v>
      </c>
      <c r="G55" s="21">
        <f t="shared" si="88"/>
        <v>50</v>
      </c>
      <c r="H55" s="21">
        <f t="shared" si="88"/>
        <v>50</v>
      </c>
      <c r="I55" s="21">
        <f t="shared" si="88"/>
        <v>50</v>
      </c>
      <c r="J55" s="21">
        <f t="shared" si="88"/>
        <v>50</v>
      </c>
      <c r="K55" s="21">
        <f t="shared" si="88"/>
        <v>50</v>
      </c>
      <c r="L55" s="21">
        <f t="shared" ref="L55:O55" si="89">$C$55</f>
        <v>50</v>
      </c>
      <c r="M55" s="21">
        <f t="shared" si="89"/>
        <v>50</v>
      </c>
      <c r="N55" s="21">
        <f t="shared" si="89"/>
        <v>50</v>
      </c>
      <c r="O55" s="21">
        <f t="shared" si="89"/>
        <v>50</v>
      </c>
      <c r="P55" s="7">
        <f t="shared" ref="P55:P56" si="90">SUM(D55,E55,F55,G55,H55,I55,J55,K55,L55,M55,N55,O55)</f>
        <v>600</v>
      </c>
      <c r="Q55" s="4"/>
      <c r="R55" s="21">
        <f>$C$55</f>
        <v>50</v>
      </c>
      <c r="S55" s="21">
        <f t="shared" ref="S55:AC55" si="91">$C$55</f>
        <v>50</v>
      </c>
      <c r="T55" s="21">
        <f t="shared" si="91"/>
        <v>50</v>
      </c>
      <c r="U55" s="21">
        <f t="shared" si="91"/>
        <v>50</v>
      </c>
      <c r="V55" s="21">
        <f t="shared" si="91"/>
        <v>50</v>
      </c>
      <c r="W55" s="21">
        <f t="shared" si="91"/>
        <v>50</v>
      </c>
      <c r="X55" s="21">
        <f t="shared" si="91"/>
        <v>50</v>
      </c>
      <c r="Y55" s="21">
        <f t="shared" si="91"/>
        <v>50</v>
      </c>
      <c r="Z55" s="21">
        <f t="shared" si="91"/>
        <v>50</v>
      </c>
      <c r="AA55" s="21">
        <f t="shared" si="91"/>
        <v>50</v>
      </c>
      <c r="AB55" s="21">
        <f t="shared" si="91"/>
        <v>50</v>
      </c>
      <c r="AC55" s="21">
        <f t="shared" si="91"/>
        <v>50</v>
      </c>
      <c r="AD55" s="7">
        <f t="shared" ref="AD55:AD56" si="92">SUM(R55,S55,T55,U55,V55,W55,X55,Y55,Z55,AA55,AB55,AC55)</f>
        <v>600</v>
      </c>
      <c r="AE55" s="4"/>
      <c r="AF55" s="21">
        <f>$C$55</f>
        <v>50</v>
      </c>
      <c r="AG55" s="21">
        <f t="shared" ref="AG55:AQ55" si="93">$C$55</f>
        <v>50</v>
      </c>
      <c r="AH55" s="21">
        <f t="shared" si="93"/>
        <v>50</v>
      </c>
      <c r="AI55" s="21">
        <f t="shared" si="93"/>
        <v>50</v>
      </c>
      <c r="AJ55" s="21">
        <f t="shared" si="93"/>
        <v>50</v>
      </c>
      <c r="AK55" s="21">
        <f t="shared" si="93"/>
        <v>50</v>
      </c>
      <c r="AL55" s="21">
        <f t="shared" si="93"/>
        <v>50</v>
      </c>
      <c r="AM55" s="21">
        <f t="shared" si="93"/>
        <v>50</v>
      </c>
      <c r="AN55" s="21">
        <f t="shared" si="93"/>
        <v>50</v>
      </c>
      <c r="AO55" s="21">
        <f t="shared" si="93"/>
        <v>50</v>
      </c>
      <c r="AP55" s="21">
        <f t="shared" si="93"/>
        <v>50</v>
      </c>
      <c r="AQ55" s="21">
        <f t="shared" si="93"/>
        <v>50</v>
      </c>
      <c r="AR55" s="7">
        <f t="shared" ref="AR55:AR56" si="94">SUM(AF55,AG55,AH55,AI55,AJ55,AK55,AL55,AM55,AN55,AO55,AP55,AQ55)</f>
        <v>600</v>
      </c>
    </row>
    <row r="56" spans="1:44" s="9" customFormat="1" ht="19.95" customHeight="1">
      <c r="A56" s="67" t="s">
        <v>77</v>
      </c>
      <c r="C56" s="16">
        <v>80</v>
      </c>
      <c r="D56" s="21">
        <f t="shared" ref="D56:K56" si="95">$C$56</f>
        <v>80</v>
      </c>
      <c r="E56" s="21">
        <f t="shared" si="95"/>
        <v>80</v>
      </c>
      <c r="F56" s="21">
        <f t="shared" si="95"/>
        <v>80</v>
      </c>
      <c r="G56" s="21">
        <f t="shared" si="95"/>
        <v>80</v>
      </c>
      <c r="H56" s="21">
        <f t="shared" si="95"/>
        <v>80</v>
      </c>
      <c r="I56" s="21">
        <f t="shared" si="95"/>
        <v>80</v>
      </c>
      <c r="J56" s="21">
        <f t="shared" si="95"/>
        <v>80</v>
      </c>
      <c r="K56" s="21">
        <f t="shared" si="95"/>
        <v>80</v>
      </c>
      <c r="L56" s="21">
        <f t="shared" ref="L56:O56" si="96">$C$56</f>
        <v>80</v>
      </c>
      <c r="M56" s="21">
        <f t="shared" si="96"/>
        <v>80</v>
      </c>
      <c r="N56" s="21">
        <f t="shared" si="96"/>
        <v>80</v>
      </c>
      <c r="O56" s="21">
        <f t="shared" si="96"/>
        <v>80</v>
      </c>
      <c r="P56" s="7">
        <f t="shared" si="90"/>
        <v>960</v>
      </c>
      <c r="Q56" s="4"/>
      <c r="R56" s="21">
        <f>$C$56</f>
        <v>80</v>
      </c>
      <c r="S56" s="21">
        <f t="shared" ref="S56:AC56" si="97">$C$56</f>
        <v>80</v>
      </c>
      <c r="T56" s="21">
        <f t="shared" si="97"/>
        <v>80</v>
      </c>
      <c r="U56" s="21">
        <f t="shared" si="97"/>
        <v>80</v>
      </c>
      <c r="V56" s="21">
        <f t="shared" si="97"/>
        <v>80</v>
      </c>
      <c r="W56" s="21">
        <f t="shared" si="97"/>
        <v>80</v>
      </c>
      <c r="X56" s="21">
        <f t="shared" si="97"/>
        <v>80</v>
      </c>
      <c r="Y56" s="21">
        <f t="shared" si="97"/>
        <v>80</v>
      </c>
      <c r="Z56" s="21">
        <f t="shared" si="97"/>
        <v>80</v>
      </c>
      <c r="AA56" s="21">
        <f t="shared" si="97"/>
        <v>80</v>
      </c>
      <c r="AB56" s="21">
        <f t="shared" si="97"/>
        <v>80</v>
      </c>
      <c r="AC56" s="21">
        <f t="shared" si="97"/>
        <v>80</v>
      </c>
      <c r="AD56" s="7">
        <f t="shared" si="92"/>
        <v>960</v>
      </c>
      <c r="AE56" s="4"/>
      <c r="AF56" s="21">
        <f>$C$56</f>
        <v>80</v>
      </c>
      <c r="AG56" s="21">
        <f t="shared" ref="AG56:AQ56" si="98">$C$56</f>
        <v>80</v>
      </c>
      <c r="AH56" s="21">
        <f t="shared" si="98"/>
        <v>80</v>
      </c>
      <c r="AI56" s="21">
        <f t="shared" si="98"/>
        <v>80</v>
      </c>
      <c r="AJ56" s="21">
        <f t="shared" si="98"/>
        <v>80</v>
      </c>
      <c r="AK56" s="21">
        <f t="shared" si="98"/>
        <v>80</v>
      </c>
      <c r="AL56" s="21">
        <f t="shared" si="98"/>
        <v>80</v>
      </c>
      <c r="AM56" s="21">
        <f t="shared" si="98"/>
        <v>80</v>
      </c>
      <c r="AN56" s="21">
        <f t="shared" si="98"/>
        <v>80</v>
      </c>
      <c r="AO56" s="21">
        <f t="shared" si="98"/>
        <v>80</v>
      </c>
      <c r="AP56" s="21">
        <f t="shared" si="98"/>
        <v>80</v>
      </c>
      <c r="AQ56" s="21">
        <f t="shared" si="98"/>
        <v>80</v>
      </c>
      <c r="AR56" s="7">
        <f t="shared" si="94"/>
        <v>960</v>
      </c>
    </row>
    <row r="57" spans="1:44" s="6" customFormat="1" ht="10.050000000000001" customHeight="1" thickBot="1">
      <c r="A57" s="59"/>
      <c r="C57" s="16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8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8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8"/>
    </row>
    <row r="58" spans="1:44" s="6" customFormat="1" ht="19.95" customHeight="1" thickBot="1">
      <c r="A58" s="63" t="s">
        <v>52</v>
      </c>
      <c r="B58" s="22"/>
      <c r="C58" s="22"/>
      <c r="D58" s="23">
        <f t="shared" ref="D58:O58" si="99">SUM(D55:D56)</f>
        <v>130</v>
      </c>
      <c r="E58" s="23">
        <f t="shared" si="99"/>
        <v>130</v>
      </c>
      <c r="F58" s="23">
        <f t="shared" si="99"/>
        <v>130</v>
      </c>
      <c r="G58" s="23">
        <f t="shared" si="99"/>
        <v>130</v>
      </c>
      <c r="H58" s="23">
        <f t="shared" si="99"/>
        <v>130</v>
      </c>
      <c r="I58" s="23">
        <f t="shared" si="99"/>
        <v>130</v>
      </c>
      <c r="J58" s="23">
        <f t="shared" si="99"/>
        <v>130</v>
      </c>
      <c r="K58" s="23">
        <f t="shared" si="99"/>
        <v>130</v>
      </c>
      <c r="L58" s="23">
        <f t="shared" si="99"/>
        <v>130</v>
      </c>
      <c r="M58" s="23">
        <f t="shared" si="99"/>
        <v>130</v>
      </c>
      <c r="N58" s="23">
        <f t="shared" si="99"/>
        <v>130</v>
      </c>
      <c r="O58" s="23">
        <f t="shared" si="99"/>
        <v>130</v>
      </c>
      <c r="P58" s="20">
        <f>SUM(D58:O58)</f>
        <v>1560</v>
      </c>
      <c r="Q58" s="41"/>
      <c r="R58" s="23">
        <f t="shared" ref="R58:AC58" si="100">SUM(R55:R56)</f>
        <v>130</v>
      </c>
      <c r="S58" s="23">
        <f t="shared" si="100"/>
        <v>130</v>
      </c>
      <c r="T58" s="23">
        <f t="shared" si="100"/>
        <v>130</v>
      </c>
      <c r="U58" s="23">
        <f t="shared" si="100"/>
        <v>130</v>
      </c>
      <c r="V58" s="23">
        <f t="shared" si="100"/>
        <v>130</v>
      </c>
      <c r="W58" s="23">
        <f t="shared" si="100"/>
        <v>130</v>
      </c>
      <c r="X58" s="23">
        <f t="shared" si="100"/>
        <v>130</v>
      </c>
      <c r="Y58" s="23">
        <f t="shared" si="100"/>
        <v>130</v>
      </c>
      <c r="Z58" s="23">
        <f t="shared" si="100"/>
        <v>130</v>
      </c>
      <c r="AA58" s="23">
        <f t="shared" si="100"/>
        <v>130</v>
      </c>
      <c r="AB58" s="23">
        <f t="shared" si="100"/>
        <v>130</v>
      </c>
      <c r="AC58" s="23">
        <f t="shared" si="100"/>
        <v>130</v>
      </c>
      <c r="AD58" s="20">
        <f>SUM(R58:AC58)</f>
        <v>1560</v>
      </c>
      <c r="AE58" s="41"/>
      <c r="AF58" s="23">
        <f t="shared" ref="AF58:AQ58" si="101">SUM(AF55:AF56)</f>
        <v>130</v>
      </c>
      <c r="AG58" s="23">
        <f t="shared" si="101"/>
        <v>130</v>
      </c>
      <c r="AH58" s="23">
        <f t="shared" si="101"/>
        <v>130</v>
      </c>
      <c r="AI58" s="23">
        <f t="shared" si="101"/>
        <v>130</v>
      </c>
      <c r="AJ58" s="23">
        <f t="shared" si="101"/>
        <v>130</v>
      </c>
      <c r="AK58" s="23">
        <f t="shared" si="101"/>
        <v>130</v>
      </c>
      <c r="AL58" s="23">
        <f t="shared" si="101"/>
        <v>130</v>
      </c>
      <c r="AM58" s="23">
        <f t="shared" si="101"/>
        <v>130</v>
      </c>
      <c r="AN58" s="23">
        <f t="shared" si="101"/>
        <v>130</v>
      </c>
      <c r="AO58" s="23">
        <f t="shared" si="101"/>
        <v>130</v>
      </c>
      <c r="AP58" s="23">
        <f t="shared" si="101"/>
        <v>130</v>
      </c>
      <c r="AQ58" s="23">
        <f t="shared" si="101"/>
        <v>130</v>
      </c>
      <c r="AR58" s="20">
        <f>SUM(AF58:AQ58)</f>
        <v>1560</v>
      </c>
    </row>
    <row r="59" spans="1:44" s="4" customFormat="1" ht="19.95" customHeight="1">
      <c r="A59" s="62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</row>
    <row r="60" spans="1:44" s="9" customFormat="1" ht="19.95" customHeight="1">
      <c r="A60" s="66" t="s">
        <v>51</v>
      </c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</row>
    <row r="61" spans="1:44" s="9" customFormat="1" ht="19.95" customHeight="1">
      <c r="A61" s="67" t="s">
        <v>82</v>
      </c>
      <c r="C61" s="16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7">
        <f t="shared" ref="P61:P66" si="102">SUM(D61,E61,F61,G61,H61,I61,J61,K61,L61,M61,N61,O61)</f>
        <v>0</v>
      </c>
      <c r="Q61" s="4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7">
        <f t="shared" ref="AD61:AD66" si="103">SUM(R61,S61,T61,U61,V61,W61,X61,Y61,Z61,AA61,AB61,AC61)</f>
        <v>0</v>
      </c>
      <c r="AE61" s="4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7">
        <f t="shared" ref="AR61:AR66" si="104">SUM(AF61,AG61,AH61,AI61,AJ61,AK61,AL61,AM61,AN61,AO61,AP61,AQ61)</f>
        <v>0</v>
      </c>
    </row>
    <row r="62" spans="1:44" s="9" customFormat="1" ht="19.95" customHeight="1">
      <c r="A62" s="67" t="s">
        <v>53</v>
      </c>
      <c r="C62" s="16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7">
        <f t="shared" si="102"/>
        <v>0</v>
      </c>
      <c r="Q62" s="4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7">
        <f t="shared" si="103"/>
        <v>0</v>
      </c>
      <c r="AE62" s="4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7">
        <f t="shared" si="104"/>
        <v>0</v>
      </c>
    </row>
    <row r="63" spans="1:44" s="9" customFormat="1" ht="19.95" customHeight="1">
      <c r="A63" s="67" t="s">
        <v>56</v>
      </c>
      <c r="C63" s="16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7">
        <f t="shared" si="102"/>
        <v>0</v>
      </c>
      <c r="Q63" s="4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7">
        <f t="shared" si="103"/>
        <v>0</v>
      </c>
      <c r="AE63" s="4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7">
        <f t="shared" si="104"/>
        <v>0</v>
      </c>
    </row>
    <row r="64" spans="1:44" s="9" customFormat="1" ht="19.95" customHeight="1">
      <c r="A64" s="67" t="s">
        <v>55</v>
      </c>
      <c r="C64" s="16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7">
        <f t="shared" si="102"/>
        <v>0</v>
      </c>
      <c r="Q64" s="4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7">
        <f t="shared" si="103"/>
        <v>0</v>
      </c>
      <c r="AE64" s="4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7">
        <f t="shared" si="104"/>
        <v>0</v>
      </c>
    </row>
    <row r="65" spans="1:45" s="9" customFormat="1" ht="19.95" customHeight="1">
      <c r="A65" s="67" t="s">
        <v>83</v>
      </c>
      <c r="C65" s="16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7">
        <f t="shared" si="102"/>
        <v>0</v>
      </c>
      <c r="Q65" s="4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7">
        <f t="shared" si="103"/>
        <v>0</v>
      </c>
      <c r="AE65" s="4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7">
        <f t="shared" si="104"/>
        <v>0</v>
      </c>
    </row>
    <row r="66" spans="1:45" s="9" customFormat="1" ht="19.95" customHeight="1">
      <c r="A66" s="67" t="s">
        <v>57</v>
      </c>
      <c r="C66" s="16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7">
        <f t="shared" si="102"/>
        <v>0</v>
      </c>
      <c r="Q66" s="4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7">
        <f t="shared" si="103"/>
        <v>0</v>
      </c>
      <c r="AE66" s="4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7">
        <f t="shared" si="104"/>
        <v>0</v>
      </c>
    </row>
    <row r="67" spans="1:45" s="6" customFormat="1" ht="10.050000000000001" customHeight="1" thickBot="1">
      <c r="A67" s="59"/>
      <c r="C67" s="16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8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8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8"/>
    </row>
    <row r="68" spans="1:45" s="6" customFormat="1" ht="19.95" customHeight="1" thickBot="1">
      <c r="A68" s="63" t="s">
        <v>54</v>
      </c>
      <c r="B68" s="22"/>
      <c r="C68" s="22"/>
      <c r="D68" s="23">
        <f t="shared" ref="D68:O68" si="105">SUM(D61:D66)</f>
        <v>0</v>
      </c>
      <c r="E68" s="23">
        <f t="shared" si="105"/>
        <v>0</v>
      </c>
      <c r="F68" s="23">
        <f t="shared" si="105"/>
        <v>0</v>
      </c>
      <c r="G68" s="23">
        <f t="shared" si="105"/>
        <v>0</v>
      </c>
      <c r="H68" s="23">
        <f t="shared" si="105"/>
        <v>0</v>
      </c>
      <c r="I68" s="23">
        <f t="shared" si="105"/>
        <v>0</v>
      </c>
      <c r="J68" s="23">
        <f t="shared" si="105"/>
        <v>0</v>
      </c>
      <c r="K68" s="23">
        <f t="shared" si="105"/>
        <v>0</v>
      </c>
      <c r="L68" s="23">
        <f t="shared" si="105"/>
        <v>0</v>
      </c>
      <c r="M68" s="23">
        <f t="shared" si="105"/>
        <v>0</v>
      </c>
      <c r="N68" s="23">
        <f t="shared" si="105"/>
        <v>0</v>
      </c>
      <c r="O68" s="23">
        <f t="shared" si="105"/>
        <v>0</v>
      </c>
      <c r="P68" s="20">
        <f>SUM(D68:O68)</f>
        <v>0</v>
      </c>
      <c r="Q68" s="41"/>
      <c r="R68" s="23">
        <f t="shared" ref="R68:AC68" si="106">SUM(R61:R66)</f>
        <v>0</v>
      </c>
      <c r="S68" s="23">
        <f t="shared" si="106"/>
        <v>0</v>
      </c>
      <c r="T68" s="23">
        <f t="shared" si="106"/>
        <v>0</v>
      </c>
      <c r="U68" s="23">
        <f t="shared" si="106"/>
        <v>0</v>
      </c>
      <c r="V68" s="23">
        <f t="shared" si="106"/>
        <v>0</v>
      </c>
      <c r="W68" s="23">
        <f t="shared" si="106"/>
        <v>0</v>
      </c>
      <c r="X68" s="23">
        <f t="shared" si="106"/>
        <v>0</v>
      </c>
      <c r="Y68" s="23">
        <f t="shared" si="106"/>
        <v>0</v>
      </c>
      <c r="Z68" s="23">
        <f t="shared" si="106"/>
        <v>0</v>
      </c>
      <c r="AA68" s="23">
        <f t="shared" si="106"/>
        <v>0</v>
      </c>
      <c r="AB68" s="23">
        <f t="shared" si="106"/>
        <v>0</v>
      </c>
      <c r="AC68" s="23">
        <f t="shared" si="106"/>
        <v>0</v>
      </c>
      <c r="AD68" s="20">
        <f>SUM(R68:AC68)</f>
        <v>0</v>
      </c>
      <c r="AE68" s="41"/>
      <c r="AF68" s="23">
        <f t="shared" ref="AF68:AQ68" si="107">SUM(AF61:AF66)</f>
        <v>0</v>
      </c>
      <c r="AG68" s="23">
        <f t="shared" si="107"/>
        <v>0</v>
      </c>
      <c r="AH68" s="23">
        <f t="shared" si="107"/>
        <v>0</v>
      </c>
      <c r="AI68" s="23">
        <f t="shared" si="107"/>
        <v>0</v>
      </c>
      <c r="AJ68" s="23">
        <f t="shared" si="107"/>
        <v>0</v>
      </c>
      <c r="AK68" s="23">
        <f t="shared" si="107"/>
        <v>0</v>
      </c>
      <c r="AL68" s="23">
        <f t="shared" si="107"/>
        <v>0</v>
      </c>
      <c r="AM68" s="23">
        <f t="shared" si="107"/>
        <v>0</v>
      </c>
      <c r="AN68" s="23">
        <f t="shared" si="107"/>
        <v>0</v>
      </c>
      <c r="AO68" s="23">
        <f t="shared" si="107"/>
        <v>0</v>
      </c>
      <c r="AP68" s="23">
        <f t="shared" si="107"/>
        <v>0</v>
      </c>
      <c r="AQ68" s="23">
        <f t="shared" si="107"/>
        <v>0</v>
      </c>
      <c r="AR68" s="20">
        <f>SUM(AF68:AQ68)</f>
        <v>0</v>
      </c>
    </row>
    <row r="69" spans="1:45" s="4" customFormat="1" ht="19.95" customHeight="1" thickBot="1">
      <c r="A69" s="62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</row>
    <row r="70" spans="1:45" s="6" customFormat="1" ht="19.95" customHeight="1" thickBot="1">
      <c r="A70" s="63" t="s">
        <v>58</v>
      </c>
      <c r="B70" s="22"/>
      <c r="C70" s="22"/>
      <c r="D70" s="23">
        <f t="shared" ref="D70:O70" si="108">D39+D45+D52+D58+D68</f>
        <v>11605.825000000001</v>
      </c>
      <c r="E70" s="23">
        <f t="shared" si="108"/>
        <v>11805.825000000001</v>
      </c>
      <c r="F70" s="23">
        <f t="shared" si="108"/>
        <v>11605.825000000001</v>
      </c>
      <c r="G70" s="23">
        <f t="shared" si="108"/>
        <v>11605.825000000001</v>
      </c>
      <c r="H70" s="23">
        <f t="shared" si="108"/>
        <v>11605.825000000001</v>
      </c>
      <c r="I70" s="23">
        <f t="shared" si="108"/>
        <v>12105.825000000001</v>
      </c>
      <c r="J70" s="23">
        <f t="shared" si="108"/>
        <v>11605.825000000001</v>
      </c>
      <c r="K70" s="23">
        <f t="shared" si="108"/>
        <v>11605.825000000001</v>
      </c>
      <c r="L70" s="23">
        <f t="shared" si="108"/>
        <v>11605.825000000001</v>
      </c>
      <c r="M70" s="23">
        <f t="shared" si="108"/>
        <v>11805.825000000001</v>
      </c>
      <c r="N70" s="23">
        <f t="shared" si="108"/>
        <v>11605.825000000001</v>
      </c>
      <c r="O70" s="23">
        <f t="shared" si="108"/>
        <v>11605.825000000001</v>
      </c>
      <c r="P70" s="20">
        <f>SUM(D70:O70)</f>
        <v>140169.9</v>
      </c>
      <c r="Q70" s="41"/>
      <c r="R70" s="23">
        <f t="shared" ref="R70:AC70" si="109">R39+R45+R52+R58+R68</f>
        <v>11605.825000000001</v>
      </c>
      <c r="S70" s="23">
        <f t="shared" si="109"/>
        <v>11805.825000000001</v>
      </c>
      <c r="T70" s="23">
        <f t="shared" si="109"/>
        <v>11605.825000000001</v>
      </c>
      <c r="U70" s="23">
        <f t="shared" si="109"/>
        <v>11605.825000000001</v>
      </c>
      <c r="V70" s="23">
        <f t="shared" si="109"/>
        <v>11605.825000000001</v>
      </c>
      <c r="W70" s="23">
        <f t="shared" si="109"/>
        <v>12105.825000000001</v>
      </c>
      <c r="X70" s="23">
        <f t="shared" si="109"/>
        <v>11605.825000000001</v>
      </c>
      <c r="Y70" s="23">
        <f t="shared" si="109"/>
        <v>11605.825000000001</v>
      </c>
      <c r="Z70" s="23">
        <f t="shared" si="109"/>
        <v>11605.825000000001</v>
      </c>
      <c r="AA70" s="23">
        <f t="shared" si="109"/>
        <v>11805.825000000001</v>
      </c>
      <c r="AB70" s="23">
        <f t="shared" si="109"/>
        <v>11605.825000000001</v>
      </c>
      <c r="AC70" s="23">
        <f t="shared" si="109"/>
        <v>11605.825000000001</v>
      </c>
      <c r="AD70" s="20">
        <f>SUM(R70:AC70)</f>
        <v>140169.9</v>
      </c>
      <c r="AE70" s="41"/>
      <c r="AF70" s="23">
        <f t="shared" ref="AF70:AQ70" si="110">AF39+AF45+AF52+AF58+AF68</f>
        <v>11605.825000000001</v>
      </c>
      <c r="AG70" s="23">
        <f t="shared" si="110"/>
        <v>11805.825000000001</v>
      </c>
      <c r="AH70" s="23">
        <f t="shared" si="110"/>
        <v>11605.825000000001</v>
      </c>
      <c r="AI70" s="23">
        <f t="shared" si="110"/>
        <v>11605.825000000001</v>
      </c>
      <c r="AJ70" s="23">
        <f t="shared" si="110"/>
        <v>11605.825000000001</v>
      </c>
      <c r="AK70" s="23">
        <f t="shared" si="110"/>
        <v>12105.825000000001</v>
      </c>
      <c r="AL70" s="23">
        <f t="shared" si="110"/>
        <v>11605.825000000001</v>
      </c>
      <c r="AM70" s="23">
        <f t="shared" si="110"/>
        <v>11605.825000000001</v>
      </c>
      <c r="AN70" s="23">
        <f t="shared" si="110"/>
        <v>11605.825000000001</v>
      </c>
      <c r="AO70" s="23">
        <f t="shared" si="110"/>
        <v>11805.825000000001</v>
      </c>
      <c r="AP70" s="23">
        <f t="shared" si="110"/>
        <v>11605.825000000001</v>
      </c>
      <c r="AQ70" s="23">
        <f t="shared" si="110"/>
        <v>11605.825000000001</v>
      </c>
      <c r="AR70" s="20">
        <f>SUM(AF70:AQ70)</f>
        <v>140169.9</v>
      </c>
    </row>
    <row r="71" spans="1:45" s="4" customFormat="1" ht="19.95" customHeight="1" thickBot="1">
      <c r="A71" s="64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</row>
    <row r="72" spans="1:45" s="4" customFormat="1" ht="19.95" customHeight="1" thickBot="1">
      <c r="A72" s="68" t="s">
        <v>80</v>
      </c>
      <c r="B72" s="32"/>
      <c r="C72" s="32"/>
      <c r="D72" s="33">
        <f t="shared" ref="D72:O72" si="111">D11-D20-D70</f>
        <v>-11605.825000000001</v>
      </c>
      <c r="E72" s="33">
        <f t="shared" si="111"/>
        <v>-11805.825000000001</v>
      </c>
      <c r="F72" s="33">
        <f t="shared" si="111"/>
        <v>-11605.825000000001</v>
      </c>
      <c r="G72" s="33">
        <f t="shared" si="111"/>
        <v>-11605.825000000001</v>
      </c>
      <c r="H72" s="33">
        <f t="shared" si="111"/>
        <v>-11605.825000000001</v>
      </c>
      <c r="I72" s="33">
        <f t="shared" si="111"/>
        <v>-12105.825000000001</v>
      </c>
      <c r="J72" s="33">
        <f t="shared" si="111"/>
        <v>-11605.825000000001</v>
      </c>
      <c r="K72" s="33">
        <f t="shared" si="111"/>
        <v>-11605.825000000001</v>
      </c>
      <c r="L72" s="33">
        <f t="shared" si="111"/>
        <v>-11605.825000000001</v>
      </c>
      <c r="M72" s="33">
        <f t="shared" si="111"/>
        <v>-11805.825000000001</v>
      </c>
      <c r="N72" s="33">
        <f t="shared" si="111"/>
        <v>-11605.825000000001</v>
      </c>
      <c r="O72" s="33">
        <f t="shared" si="111"/>
        <v>-11605.825000000001</v>
      </c>
      <c r="P72" s="34">
        <f>SUM(D72:O72)</f>
        <v>-140169.9</v>
      </c>
      <c r="Q72" s="42"/>
      <c r="R72" s="33">
        <f t="shared" ref="R72:AC72" si="112">R11-R20-R70</f>
        <v>-11605.825000000001</v>
      </c>
      <c r="S72" s="33">
        <f t="shared" si="112"/>
        <v>-11805.825000000001</v>
      </c>
      <c r="T72" s="33">
        <f t="shared" si="112"/>
        <v>-11605.825000000001</v>
      </c>
      <c r="U72" s="33">
        <f t="shared" si="112"/>
        <v>-11605.825000000001</v>
      </c>
      <c r="V72" s="33">
        <f t="shared" si="112"/>
        <v>-11605.825000000001</v>
      </c>
      <c r="W72" s="33">
        <f t="shared" si="112"/>
        <v>-12105.825000000001</v>
      </c>
      <c r="X72" s="33">
        <f t="shared" si="112"/>
        <v>-11605.825000000001</v>
      </c>
      <c r="Y72" s="33">
        <f t="shared" si="112"/>
        <v>-11605.825000000001</v>
      </c>
      <c r="Z72" s="33">
        <f t="shared" si="112"/>
        <v>-11605.825000000001</v>
      </c>
      <c r="AA72" s="33">
        <f t="shared" si="112"/>
        <v>-11805.825000000001</v>
      </c>
      <c r="AB72" s="33">
        <f t="shared" si="112"/>
        <v>-11605.825000000001</v>
      </c>
      <c r="AC72" s="33">
        <f t="shared" si="112"/>
        <v>-11605.825000000001</v>
      </c>
      <c r="AD72" s="34">
        <f>SUM(R72:AC72)</f>
        <v>-140169.9</v>
      </c>
      <c r="AE72" s="42"/>
      <c r="AF72" s="33">
        <f t="shared" ref="AF72:AQ72" si="113">AF11-AF20-AF70</f>
        <v>-11605.825000000001</v>
      </c>
      <c r="AG72" s="33">
        <f t="shared" si="113"/>
        <v>-11805.825000000001</v>
      </c>
      <c r="AH72" s="33">
        <f t="shared" si="113"/>
        <v>-11605.825000000001</v>
      </c>
      <c r="AI72" s="33">
        <f t="shared" si="113"/>
        <v>-11605.825000000001</v>
      </c>
      <c r="AJ72" s="33">
        <f t="shared" si="113"/>
        <v>-11605.825000000001</v>
      </c>
      <c r="AK72" s="33">
        <f t="shared" si="113"/>
        <v>-12105.825000000001</v>
      </c>
      <c r="AL72" s="33">
        <f t="shared" si="113"/>
        <v>-11605.825000000001</v>
      </c>
      <c r="AM72" s="33">
        <f t="shared" si="113"/>
        <v>-11605.825000000001</v>
      </c>
      <c r="AN72" s="33">
        <f t="shared" si="113"/>
        <v>-11605.825000000001</v>
      </c>
      <c r="AO72" s="33">
        <f t="shared" si="113"/>
        <v>-11805.825000000001</v>
      </c>
      <c r="AP72" s="33">
        <f t="shared" si="113"/>
        <v>-11605.825000000001</v>
      </c>
      <c r="AQ72" s="33">
        <f t="shared" si="113"/>
        <v>-11605.825000000001</v>
      </c>
      <c r="AR72" s="34">
        <f>SUM(AF72:AQ72)</f>
        <v>-140169.9</v>
      </c>
    </row>
    <row r="73" spans="1:45" s="29" customFormat="1" ht="19.95" customHeight="1">
      <c r="A73" s="64" t="s">
        <v>60</v>
      </c>
      <c r="D73" s="35" t="e">
        <f t="shared" ref="D73:P73" si="114">D72/D11</f>
        <v>#DIV/0!</v>
      </c>
      <c r="E73" s="35" t="e">
        <f t="shared" si="114"/>
        <v>#DIV/0!</v>
      </c>
      <c r="F73" s="35" t="e">
        <f t="shared" si="114"/>
        <v>#DIV/0!</v>
      </c>
      <c r="G73" s="35" t="e">
        <f t="shared" si="114"/>
        <v>#DIV/0!</v>
      </c>
      <c r="H73" s="35" t="e">
        <f t="shared" si="114"/>
        <v>#DIV/0!</v>
      </c>
      <c r="I73" s="35" t="e">
        <f t="shared" si="114"/>
        <v>#DIV/0!</v>
      </c>
      <c r="J73" s="35" t="e">
        <f t="shared" si="114"/>
        <v>#DIV/0!</v>
      </c>
      <c r="K73" s="35" t="e">
        <f t="shared" si="114"/>
        <v>#DIV/0!</v>
      </c>
      <c r="L73" s="35" t="e">
        <f t="shared" si="114"/>
        <v>#DIV/0!</v>
      </c>
      <c r="M73" s="35" t="e">
        <f t="shared" si="114"/>
        <v>#DIV/0!</v>
      </c>
      <c r="N73" s="35" t="e">
        <f t="shared" si="114"/>
        <v>#DIV/0!</v>
      </c>
      <c r="O73" s="35" t="e">
        <f t="shared" si="114"/>
        <v>#DIV/0!</v>
      </c>
      <c r="P73" s="35" t="e">
        <f t="shared" si="114"/>
        <v>#DIV/0!</v>
      </c>
      <c r="Q73" s="36"/>
      <c r="R73" s="35" t="e">
        <f t="shared" ref="R73:AD73" si="115">R72/R11</f>
        <v>#DIV/0!</v>
      </c>
      <c r="S73" s="35" t="e">
        <f t="shared" si="115"/>
        <v>#DIV/0!</v>
      </c>
      <c r="T73" s="35" t="e">
        <f t="shared" si="115"/>
        <v>#DIV/0!</v>
      </c>
      <c r="U73" s="35" t="e">
        <f t="shared" si="115"/>
        <v>#DIV/0!</v>
      </c>
      <c r="V73" s="35" t="e">
        <f t="shared" si="115"/>
        <v>#DIV/0!</v>
      </c>
      <c r="W73" s="35" t="e">
        <f t="shared" si="115"/>
        <v>#DIV/0!</v>
      </c>
      <c r="X73" s="35" t="e">
        <f t="shared" si="115"/>
        <v>#DIV/0!</v>
      </c>
      <c r="Y73" s="35" t="e">
        <f t="shared" si="115"/>
        <v>#DIV/0!</v>
      </c>
      <c r="Z73" s="35" t="e">
        <f t="shared" si="115"/>
        <v>#DIV/0!</v>
      </c>
      <c r="AA73" s="35" t="e">
        <f t="shared" si="115"/>
        <v>#DIV/0!</v>
      </c>
      <c r="AB73" s="35" t="e">
        <f t="shared" si="115"/>
        <v>#DIV/0!</v>
      </c>
      <c r="AC73" s="35" t="e">
        <f t="shared" si="115"/>
        <v>#DIV/0!</v>
      </c>
      <c r="AD73" s="35" t="e">
        <f t="shared" si="115"/>
        <v>#DIV/0!</v>
      </c>
      <c r="AE73" s="36"/>
      <c r="AF73" s="35" t="e">
        <f t="shared" ref="AF73:AR73" si="116">AF72/AF11</f>
        <v>#DIV/0!</v>
      </c>
      <c r="AG73" s="35" t="e">
        <f t="shared" si="116"/>
        <v>#DIV/0!</v>
      </c>
      <c r="AH73" s="35" t="e">
        <f t="shared" si="116"/>
        <v>#DIV/0!</v>
      </c>
      <c r="AI73" s="35" t="e">
        <f t="shared" si="116"/>
        <v>#DIV/0!</v>
      </c>
      <c r="AJ73" s="35" t="e">
        <f t="shared" si="116"/>
        <v>#DIV/0!</v>
      </c>
      <c r="AK73" s="35" t="e">
        <f t="shared" si="116"/>
        <v>#DIV/0!</v>
      </c>
      <c r="AL73" s="35" t="e">
        <f t="shared" si="116"/>
        <v>#DIV/0!</v>
      </c>
      <c r="AM73" s="35" t="e">
        <f t="shared" si="116"/>
        <v>#DIV/0!</v>
      </c>
      <c r="AN73" s="35" t="e">
        <f t="shared" si="116"/>
        <v>#DIV/0!</v>
      </c>
      <c r="AO73" s="35" t="e">
        <f t="shared" si="116"/>
        <v>#DIV/0!</v>
      </c>
      <c r="AP73" s="35" t="e">
        <f t="shared" si="116"/>
        <v>#DIV/0!</v>
      </c>
      <c r="AQ73" s="35" t="e">
        <f t="shared" si="116"/>
        <v>#DIV/0!</v>
      </c>
      <c r="AR73" s="35" t="e">
        <f t="shared" si="116"/>
        <v>#DIV/0!</v>
      </c>
      <c r="AS73" s="30"/>
    </row>
    <row r="74" spans="1:45" s="4" customFormat="1" ht="19.95" customHeight="1">
      <c r="A74" s="69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</row>
    <row r="75" spans="1:45" s="4" customFormat="1" ht="19.95" customHeight="1">
      <c r="A75" s="70" t="s">
        <v>22</v>
      </c>
      <c r="B75" s="31"/>
      <c r="C75" s="31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43">
        <f>SUM(D75,E75,F75,G75,H75,I75,J75,K75,L75,M75,N75,O75)</f>
        <v>0</v>
      </c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43">
        <f>SUM(R75,S75,T75,U75,V75,W75,X75,Y75,Z75,AA75,AB75,AC75)</f>
        <v>0</v>
      </c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43">
        <f>SUM(AF75,AG75,AH75,AI75,AJ75,AK75,AL75,AM75,AN75,AO75,AP75,AQ75)</f>
        <v>0</v>
      </c>
    </row>
    <row r="76" spans="1:45" s="6" customFormat="1" ht="10.050000000000001" customHeight="1" thickBot="1">
      <c r="A76" s="59"/>
      <c r="C76" s="16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</row>
    <row r="77" spans="1:45" s="4" customFormat="1" ht="19.95" customHeight="1" thickBot="1">
      <c r="A77" s="68" t="s">
        <v>81</v>
      </c>
      <c r="B77" s="32"/>
      <c r="C77" s="32"/>
      <c r="D77" s="33">
        <f>D72-D75</f>
        <v>-11605.825000000001</v>
      </c>
      <c r="E77" s="33">
        <f t="shared" ref="E77:P77" si="117">E72-E75</f>
        <v>-11805.825000000001</v>
      </c>
      <c r="F77" s="33">
        <f t="shared" si="117"/>
        <v>-11605.825000000001</v>
      </c>
      <c r="G77" s="33">
        <f t="shared" si="117"/>
        <v>-11605.825000000001</v>
      </c>
      <c r="H77" s="33">
        <f t="shared" si="117"/>
        <v>-11605.825000000001</v>
      </c>
      <c r="I77" s="33">
        <f t="shared" si="117"/>
        <v>-12105.825000000001</v>
      </c>
      <c r="J77" s="33">
        <f t="shared" si="117"/>
        <v>-11605.825000000001</v>
      </c>
      <c r="K77" s="33">
        <f t="shared" si="117"/>
        <v>-11605.825000000001</v>
      </c>
      <c r="L77" s="33">
        <f t="shared" si="117"/>
        <v>-11605.825000000001</v>
      </c>
      <c r="M77" s="33">
        <f t="shared" si="117"/>
        <v>-11805.825000000001</v>
      </c>
      <c r="N77" s="33">
        <f t="shared" si="117"/>
        <v>-11605.825000000001</v>
      </c>
      <c r="O77" s="33">
        <f t="shared" si="117"/>
        <v>-11605.825000000001</v>
      </c>
      <c r="P77" s="39">
        <f t="shared" si="117"/>
        <v>-140169.9</v>
      </c>
      <c r="Q77" s="42"/>
      <c r="R77" s="33">
        <f>R72-R75</f>
        <v>-11605.825000000001</v>
      </c>
      <c r="S77" s="33">
        <f t="shared" ref="S77:AD77" si="118">S72-S75</f>
        <v>-11805.825000000001</v>
      </c>
      <c r="T77" s="33">
        <f t="shared" si="118"/>
        <v>-11605.825000000001</v>
      </c>
      <c r="U77" s="33">
        <f t="shared" si="118"/>
        <v>-11605.825000000001</v>
      </c>
      <c r="V77" s="33">
        <f t="shared" si="118"/>
        <v>-11605.825000000001</v>
      </c>
      <c r="W77" s="33">
        <f t="shared" si="118"/>
        <v>-12105.825000000001</v>
      </c>
      <c r="X77" s="33">
        <f t="shared" si="118"/>
        <v>-11605.825000000001</v>
      </c>
      <c r="Y77" s="33">
        <f t="shared" si="118"/>
        <v>-11605.825000000001</v>
      </c>
      <c r="Z77" s="33">
        <f t="shared" si="118"/>
        <v>-11605.825000000001</v>
      </c>
      <c r="AA77" s="33">
        <f t="shared" si="118"/>
        <v>-11805.825000000001</v>
      </c>
      <c r="AB77" s="33">
        <f t="shared" si="118"/>
        <v>-11605.825000000001</v>
      </c>
      <c r="AC77" s="33">
        <f t="shared" si="118"/>
        <v>-11605.825000000001</v>
      </c>
      <c r="AD77" s="39">
        <f t="shared" si="118"/>
        <v>-140169.9</v>
      </c>
      <c r="AE77" s="42"/>
      <c r="AF77" s="33">
        <f>AF72-AF75</f>
        <v>-11605.825000000001</v>
      </c>
      <c r="AG77" s="33">
        <f t="shared" ref="AG77:AR77" si="119">AG72-AG75</f>
        <v>-11805.825000000001</v>
      </c>
      <c r="AH77" s="33">
        <f t="shared" si="119"/>
        <v>-11605.825000000001</v>
      </c>
      <c r="AI77" s="33">
        <f t="shared" si="119"/>
        <v>-11605.825000000001</v>
      </c>
      <c r="AJ77" s="33">
        <f t="shared" si="119"/>
        <v>-11605.825000000001</v>
      </c>
      <c r="AK77" s="33">
        <f t="shared" si="119"/>
        <v>-12105.825000000001</v>
      </c>
      <c r="AL77" s="33">
        <f t="shared" si="119"/>
        <v>-11605.825000000001</v>
      </c>
      <c r="AM77" s="33">
        <f t="shared" si="119"/>
        <v>-11605.825000000001</v>
      </c>
      <c r="AN77" s="33">
        <f t="shared" si="119"/>
        <v>-11605.825000000001</v>
      </c>
      <c r="AO77" s="33">
        <f t="shared" si="119"/>
        <v>-11805.825000000001</v>
      </c>
      <c r="AP77" s="33">
        <f t="shared" si="119"/>
        <v>-11605.825000000001</v>
      </c>
      <c r="AQ77" s="33">
        <f t="shared" si="119"/>
        <v>-11605.825000000001</v>
      </c>
      <c r="AR77" s="39">
        <f t="shared" si="119"/>
        <v>-140169.9</v>
      </c>
    </row>
    <row r="78" spans="1:45" s="4" customFormat="1" ht="19.95" customHeight="1">
      <c r="A78" s="69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5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5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5"/>
    </row>
    <row r="79" spans="1:45" s="4" customFormat="1" ht="19.95" customHeight="1">
      <c r="A79" s="70" t="s">
        <v>5</v>
      </c>
      <c r="B79" s="31"/>
      <c r="C79" s="31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43">
        <f>SUM(D79,E79,F79,G79,H79,I79,J79,K79,L79,M79,N79,O79)</f>
        <v>0</v>
      </c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43">
        <f>SUM(R79,S79,T79,U79,V79,W79,X79,Y79,Z79,AA79,AB79,AC79)</f>
        <v>0</v>
      </c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43">
        <f>SUM(AF79,AG79,AH79,AI79,AJ79,AK79,AL79,AM79,AN79,AO79,AP79,AQ79)</f>
        <v>0</v>
      </c>
    </row>
    <row r="80" spans="1:45" s="6" customFormat="1" ht="10.050000000000001" customHeight="1" thickBot="1">
      <c r="A80" s="59"/>
      <c r="C80" s="16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</row>
    <row r="81" spans="1:44" s="4" customFormat="1" ht="19.95" customHeight="1" thickBot="1">
      <c r="A81" s="68" t="s">
        <v>6</v>
      </c>
      <c r="B81" s="32"/>
      <c r="C81" s="32"/>
      <c r="D81" s="33">
        <f>D77-D79</f>
        <v>-11605.825000000001</v>
      </c>
      <c r="E81" s="33">
        <f t="shared" ref="E81:P81" si="120">E77-E79</f>
        <v>-11805.825000000001</v>
      </c>
      <c r="F81" s="33">
        <f t="shared" si="120"/>
        <v>-11605.825000000001</v>
      </c>
      <c r="G81" s="33">
        <f t="shared" si="120"/>
        <v>-11605.825000000001</v>
      </c>
      <c r="H81" s="33">
        <f t="shared" si="120"/>
        <v>-11605.825000000001</v>
      </c>
      <c r="I81" s="33">
        <f t="shared" si="120"/>
        <v>-12105.825000000001</v>
      </c>
      <c r="J81" s="33">
        <f t="shared" si="120"/>
        <v>-11605.825000000001</v>
      </c>
      <c r="K81" s="33">
        <f t="shared" si="120"/>
        <v>-11605.825000000001</v>
      </c>
      <c r="L81" s="33">
        <f t="shared" si="120"/>
        <v>-11605.825000000001</v>
      </c>
      <c r="M81" s="33">
        <f t="shared" si="120"/>
        <v>-11805.825000000001</v>
      </c>
      <c r="N81" s="33">
        <f t="shared" si="120"/>
        <v>-11605.825000000001</v>
      </c>
      <c r="O81" s="33">
        <f t="shared" si="120"/>
        <v>-11605.825000000001</v>
      </c>
      <c r="P81" s="39">
        <f t="shared" si="120"/>
        <v>-140169.9</v>
      </c>
      <c r="Q81" s="42"/>
      <c r="R81" s="33">
        <f>R77-R79</f>
        <v>-11605.825000000001</v>
      </c>
      <c r="S81" s="33">
        <f t="shared" ref="S81:AD81" si="121">S77-S79</f>
        <v>-11805.825000000001</v>
      </c>
      <c r="T81" s="33">
        <f t="shared" si="121"/>
        <v>-11605.825000000001</v>
      </c>
      <c r="U81" s="33">
        <f t="shared" si="121"/>
        <v>-11605.825000000001</v>
      </c>
      <c r="V81" s="33">
        <f t="shared" si="121"/>
        <v>-11605.825000000001</v>
      </c>
      <c r="W81" s="33">
        <f t="shared" si="121"/>
        <v>-12105.825000000001</v>
      </c>
      <c r="X81" s="33">
        <f t="shared" si="121"/>
        <v>-11605.825000000001</v>
      </c>
      <c r="Y81" s="33">
        <f t="shared" si="121"/>
        <v>-11605.825000000001</v>
      </c>
      <c r="Z81" s="33">
        <f t="shared" si="121"/>
        <v>-11605.825000000001</v>
      </c>
      <c r="AA81" s="33">
        <f t="shared" si="121"/>
        <v>-11805.825000000001</v>
      </c>
      <c r="AB81" s="33">
        <f t="shared" si="121"/>
        <v>-11605.825000000001</v>
      </c>
      <c r="AC81" s="33">
        <f t="shared" si="121"/>
        <v>-11605.825000000001</v>
      </c>
      <c r="AD81" s="39">
        <f t="shared" si="121"/>
        <v>-140169.9</v>
      </c>
      <c r="AE81" s="42"/>
      <c r="AF81" s="33">
        <f>AF77-AF79</f>
        <v>-11605.825000000001</v>
      </c>
      <c r="AG81" s="33">
        <f t="shared" ref="AG81:AR81" si="122">AG77-AG79</f>
        <v>-11805.825000000001</v>
      </c>
      <c r="AH81" s="33">
        <f t="shared" si="122"/>
        <v>-11605.825000000001</v>
      </c>
      <c r="AI81" s="33">
        <f t="shared" si="122"/>
        <v>-11605.825000000001</v>
      </c>
      <c r="AJ81" s="33">
        <f t="shared" si="122"/>
        <v>-11605.825000000001</v>
      </c>
      <c r="AK81" s="33">
        <f t="shared" si="122"/>
        <v>-12105.825000000001</v>
      </c>
      <c r="AL81" s="33">
        <f t="shared" si="122"/>
        <v>-11605.825000000001</v>
      </c>
      <c r="AM81" s="33">
        <f t="shared" si="122"/>
        <v>-11605.825000000001</v>
      </c>
      <c r="AN81" s="33">
        <f t="shared" si="122"/>
        <v>-11605.825000000001</v>
      </c>
      <c r="AO81" s="33">
        <f t="shared" si="122"/>
        <v>-11805.825000000001</v>
      </c>
      <c r="AP81" s="33">
        <f t="shared" si="122"/>
        <v>-11605.825000000001</v>
      </c>
      <c r="AQ81" s="33">
        <f t="shared" si="122"/>
        <v>-11605.825000000001</v>
      </c>
      <c r="AR81" s="39">
        <f t="shared" si="122"/>
        <v>-140169.9</v>
      </c>
    </row>
    <row r="82" spans="1:44" s="6" customFormat="1" ht="10.050000000000001" customHeight="1">
      <c r="A82" s="59"/>
      <c r="C82" s="16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</row>
    <row r="83" spans="1:44" s="4" customFormat="1" ht="19.95" customHeight="1">
      <c r="A83" s="70" t="s">
        <v>7</v>
      </c>
      <c r="B83" s="31"/>
      <c r="C83" s="31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43">
        <f>SUM(D83,E83,F83,G83,H83,I83,J83,K83,L83,M83,N83,O83)</f>
        <v>0</v>
      </c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43">
        <f>SUM(R83,S83,T83,U83,V83,W83,X83,Y83,Z83,AA83,AB83,AC83)</f>
        <v>0</v>
      </c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3">
        <f>SUM(AF83,AG83,AH83,AI83,AJ83,AK83,AL83,AM83,AN83,AO83,AP83,AQ83)</f>
        <v>0</v>
      </c>
    </row>
    <row r="84" spans="1:44" s="4" customFormat="1" ht="19.95" customHeight="1" thickBot="1">
      <c r="A84" s="62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5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5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5"/>
    </row>
    <row r="85" spans="1:44" s="4" customFormat="1" ht="19.95" customHeight="1" thickBot="1">
      <c r="A85" s="68" t="s">
        <v>8</v>
      </c>
      <c r="B85" s="32"/>
      <c r="C85" s="32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9">
        <f t="shared" ref="P85" si="123">P81-P83</f>
        <v>-140169.9</v>
      </c>
      <c r="Q85" s="42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9">
        <f t="shared" ref="AD85" si="124">AD81-AD83</f>
        <v>-140169.9</v>
      </c>
      <c r="AE85" s="42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9">
        <f t="shared" ref="AR85" si="125">AR81-AR83</f>
        <v>-140169.9</v>
      </c>
    </row>
    <row r="86" spans="1:44" s="9" customFormat="1" ht="19.95" customHeight="1">
      <c r="A86" s="65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</row>
    <row r="87" spans="1:44" s="9" customFormat="1" ht="19.95" customHeight="1">
      <c r="A87" s="65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</row>
    <row r="88" spans="1:44" s="4" customFormat="1" ht="19.95" customHeight="1">
      <c r="A88" s="57" t="s">
        <v>9</v>
      </c>
      <c r="D88" s="11" t="str">
        <f t="shared" ref="D88:P88" si="126">D3</f>
        <v>Jan</v>
      </c>
      <c r="E88" s="11" t="str">
        <f t="shared" si="126"/>
        <v>Feb</v>
      </c>
      <c r="F88" s="11" t="str">
        <f t="shared" si="126"/>
        <v>Mars</v>
      </c>
      <c r="G88" s="11" t="str">
        <f t="shared" si="126"/>
        <v>Avril</v>
      </c>
      <c r="H88" s="11" t="str">
        <f t="shared" si="126"/>
        <v>Mai</v>
      </c>
      <c r="I88" s="11" t="str">
        <f t="shared" si="126"/>
        <v>Juin</v>
      </c>
      <c r="J88" s="11" t="str">
        <f t="shared" si="126"/>
        <v>Juillet</v>
      </c>
      <c r="K88" s="11" t="str">
        <f t="shared" si="126"/>
        <v>Août</v>
      </c>
      <c r="L88" s="11" t="str">
        <f t="shared" si="126"/>
        <v>Sept</v>
      </c>
      <c r="M88" s="11" t="str">
        <f t="shared" si="126"/>
        <v>Oct</v>
      </c>
      <c r="N88" s="11" t="str">
        <f t="shared" si="126"/>
        <v>Nov</v>
      </c>
      <c r="O88" s="11" t="str">
        <f t="shared" si="126"/>
        <v>Dec</v>
      </c>
      <c r="P88" s="11" t="str">
        <f t="shared" si="126"/>
        <v>Total 2025</v>
      </c>
      <c r="R88" s="11" t="str">
        <f t="shared" ref="R88:AD88" si="127">R3</f>
        <v>Jan</v>
      </c>
      <c r="S88" s="11" t="str">
        <f t="shared" si="127"/>
        <v>Feb</v>
      </c>
      <c r="T88" s="11" t="str">
        <f t="shared" si="127"/>
        <v>Mars</v>
      </c>
      <c r="U88" s="11" t="str">
        <f t="shared" si="127"/>
        <v>Avril</v>
      </c>
      <c r="V88" s="11" t="str">
        <f t="shared" si="127"/>
        <v>Mai</v>
      </c>
      <c r="W88" s="11" t="str">
        <f t="shared" si="127"/>
        <v>Juin</v>
      </c>
      <c r="X88" s="11" t="str">
        <f t="shared" si="127"/>
        <v>Juillet</v>
      </c>
      <c r="Y88" s="11" t="str">
        <f t="shared" si="127"/>
        <v>Août</v>
      </c>
      <c r="Z88" s="11" t="str">
        <f t="shared" si="127"/>
        <v>Sept</v>
      </c>
      <c r="AA88" s="11" t="str">
        <f t="shared" si="127"/>
        <v>Oct</v>
      </c>
      <c r="AB88" s="11" t="str">
        <f t="shared" si="127"/>
        <v>Nov</v>
      </c>
      <c r="AC88" s="11" t="str">
        <f t="shared" si="127"/>
        <v>Dec</v>
      </c>
      <c r="AD88" s="11" t="str">
        <f t="shared" si="127"/>
        <v>Total 2026</v>
      </c>
      <c r="AF88" s="11" t="str">
        <f t="shared" ref="AF88:AR88" si="128">AF3</f>
        <v>Jan</v>
      </c>
      <c r="AG88" s="11" t="str">
        <f t="shared" si="128"/>
        <v>Feb</v>
      </c>
      <c r="AH88" s="11" t="str">
        <f t="shared" si="128"/>
        <v>Mars</v>
      </c>
      <c r="AI88" s="11" t="str">
        <f t="shared" si="128"/>
        <v>Avril</v>
      </c>
      <c r="AJ88" s="11" t="str">
        <f t="shared" si="128"/>
        <v>Mai</v>
      </c>
      <c r="AK88" s="11" t="str">
        <f t="shared" si="128"/>
        <v>Juin</v>
      </c>
      <c r="AL88" s="11" t="str">
        <f t="shared" si="128"/>
        <v>Juillet</v>
      </c>
      <c r="AM88" s="11" t="str">
        <f t="shared" si="128"/>
        <v>Août</v>
      </c>
      <c r="AN88" s="11" t="str">
        <f t="shared" si="128"/>
        <v>Sept</v>
      </c>
      <c r="AO88" s="11" t="str">
        <f t="shared" si="128"/>
        <v>Oct</v>
      </c>
      <c r="AP88" s="11" t="str">
        <f t="shared" si="128"/>
        <v>Nov</v>
      </c>
      <c r="AQ88" s="11" t="str">
        <f t="shared" si="128"/>
        <v>Dec</v>
      </c>
      <c r="AR88" s="11" t="str">
        <f t="shared" si="128"/>
        <v>Total 2027</v>
      </c>
    </row>
    <row r="89" spans="1:44" s="4" customFormat="1" ht="19.95" customHeight="1">
      <c r="A89" s="71" t="s">
        <v>61</v>
      </c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7">
        <f>SUM(D89,E89,F89,G89,H89,I89,J89,K89,L89,M89,N89,O89)</f>
        <v>0</v>
      </c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7">
        <f>SUM(R89,S89,T89,U89,V89,W89,X89,Y89,Z89,AA89,AB89,AC89)</f>
        <v>0</v>
      </c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7">
        <f>SUM(AF89,AG89,AH89,AI89,AJ89,AK89,AL89,AM89,AN89,AO89,AP89,AQ89)</f>
        <v>0</v>
      </c>
    </row>
    <row r="90" spans="1:44" s="4" customFormat="1" ht="19.95" customHeight="1">
      <c r="A90" s="71" t="s">
        <v>62</v>
      </c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7">
        <f>SUM(D90,E90,F90,G90,H90,I90,J90,K90,L90,M90,N90,O90)</f>
        <v>0</v>
      </c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7">
        <f>SUM(R90,S90,T90,U90,V90,W90,X90,Y90,Z90,AA90,AB90,AC90)</f>
        <v>0</v>
      </c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7">
        <f>SUM(AF90,AG90,AH90,AI90,AJ90,AK90,AL90,AM90,AN90,AO90,AP90,AQ90)</f>
        <v>0</v>
      </c>
    </row>
    <row r="91" spans="1:44" s="4" customFormat="1" ht="19.95" customHeight="1" thickBot="1">
      <c r="A91" s="71" t="s">
        <v>63</v>
      </c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7">
        <f>SUM(D91,E91,F91,G91,H91,I91,J91,K91,L91,M91,N91,O91)</f>
        <v>0</v>
      </c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7">
        <f>SUM(R91,S91,T91,U91,V91,W91,X91,Y91,Z91,AA91,AB91,AC91)</f>
        <v>0</v>
      </c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7">
        <f>SUM(AF91,AG91,AH91,AI91,AJ91,AK91,AL91,AM91,AN91,AO91,AP91,AQ91)</f>
        <v>0</v>
      </c>
    </row>
    <row r="92" spans="1:44" s="6" customFormat="1" ht="19.95" customHeight="1" thickBot="1">
      <c r="A92" s="63" t="s">
        <v>64</v>
      </c>
      <c r="B92" s="22"/>
      <c r="C92" s="22"/>
      <c r="D92" s="23">
        <f t="shared" ref="D92:P92" si="129">SUM(D89:D91)</f>
        <v>0</v>
      </c>
      <c r="E92" s="23">
        <f t="shared" si="129"/>
        <v>0</v>
      </c>
      <c r="F92" s="23">
        <f t="shared" si="129"/>
        <v>0</v>
      </c>
      <c r="G92" s="23">
        <f t="shared" si="129"/>
        <v>0</v>
      </c>
      <c r="H92" s="23">
        <f t="shared" si="129"/>
        <v>0</v>
      </c>
      <c r="I92" s="23">
        <f t="shared" si="129"/>
        <v>0</v>
      </c>
      <c r="J92" s="23">
        <f t="shared" si="129"/>
        <v>0</v>
      </c>
      <c r="K92" s="23">
        <f t="shared" si="129"/>
        <v>0</v>
      </c>
      <c r="L92" s="23">
        <f t="shared" si="129"/>
        <v>0</v>
      </c>
      <c r="M92" s="23">
        <f t="shared" si="129"/>
        <v>0</v>
      </c>
      <c r="N92" s="23">
        <f t="shared" si="129"/>
        <v>0</v>
      </c>
      <c r="O92" s="23">
        <f t="shared" si="129"/>
        <v>0</v>
      </c>
      <c r="P92" s="20">
        <f t="shared" si="129"/>
        <v>0</v>
      </c>
      <c r="Q92" s="41"/>
      <c r="R92" s="23">
        <f t="shared" ref="R92:AD92" si="130">SUM(R89:R91)</f>
        <v>0</v>
      </c>
      <c r="S92" s="23">
        <f t="shared" si="130"/>
        <v>0</v>
      </c>
      <c r="T92" s="23">
        <f t="shared" si="130"/>
        <v>0</v>
      </c>
      <c r="U92" s="23">
        <f t="shared" si="130"/>
        <v>0</v>
      </c>
      <c r="V92" s="23">
        <f t="shared" si="130"/>
        <v>0</v>
      </c>
      <c r="W92" s="23">
        <f t="shared" si="130"/>
        <v>0</v>
      </c>
      <c r="X92" s="23">
        <f t="shared" si="130"/>
        <v>0</v>
      </c>
      <c r="Y92" s="23">
        <f t="shared" si="130"/>
        <v>0</v>
      </c>
      <c r="Z92" s="23">
        <f t="shared" si="130"/>
        <v>0</v>
      </c>
      <c r="AA92" s="23">
        <f t="shared" si="130"/>
        <v>0</v>
      </c>
      <c r="AB92" s="23">
        <f t="shared" si="130"/>
        <v>0</v>
      </c>
      <c r="AC92" s="23">
        <f t="shared" si="130"/>
        <v>0</v>
      </c>
      <c r="AD92" s="20">
        <f t="shared" si="130"/>
        <v>0</v>
      </c>
      <c r="AE92" s="41"/>
      <c r="AF92" s="23">
        <f t="shared" ref="AF92:AR92" si="131">SUM(AF89:AF91)</f>
        <v>0</v>
      </c>
      <c r="AG92" s="23">
        <f t="shared" si="131"/>
        <v>0</v>
      </c>
      <c r="AH92" s="23">
        <f t="shared" si="131"/>
        <v>0</v>
      </c>
      <c r="AI92" s="23">
        <f t="shared" si="131"/>
        <v>0</v>
      </c>
      <c r="AJ92" s="23">
        <f t="shared" si="131"/>
        <v>0</v>
      </c>
      <c r="AK92" s="23">
        <f t="shared" si="131"/>
        <v>0</v>
      </c>
      <c r="AL92" s="23">
        <f t="shared" si="131"/>
        <v>0</v>
      </c>
      <c r="AM92" s="23">
        <f t="shared" si="131"/>
        <v>0</v>
      </c>
      <c r="AN92" s="23">
        <f t="shared" si="131"/>
        <v>0</v>
      </c>
      <c r="AO92" s="23">
        <f t="shared" si="131"/>
        <v>0</v>
      </c>
      <c r="AP92" s="23">
        <f t="shared" si="131"/>
        <v>0</v>
      </c>
      <c r="AQ92" s="23">
        <f t="shared" si="131"/>
        <v>0</v>
      </c>
      <c r="AR92" s="20">
        <f t="shared" si="131"/>
        <v>0</v>
      </c>
    </row>
    <row r="93" spans="1:44" s="4" customFormat="1" ht="19.95" customHeight="1">
      <c r="A93" s="62"/>
    </row>
    <row r="94" spans="1:44" s="4" customFormat="1" ht="19.95" customHeight="1">
      <c r="A94" s="62"/>
    </row>
    <row r="95" spans="1:44" s="4" customFormat="1" ht="19.95" customHeight="1">
      <c r="A95" s="57" t="s">
        <v>23</v>
      </c>
      <c r="D95" s="47" t="str">
        <f t="shared" ref="D95:P95" si="132">D88</f>
        <v>Jan</v>
      </c>
      <c r="E95" s="47" t="str">
        <f t="shared" si="132"/>
        <v>Feb</v>
      </c>
      <c r="F95" s="47" t="str">
        <f t="shared" si="132"/>
        <v>Mars</v>
      </c>
      <c r="G95" s="47" t="str">
        <f t="shared" si="132"/>
        <v>Avril</v>
      </c>
      <c r="H95" s="47" t="str">
        <f t="shared" si="132"/>
        <v>Mai</v>
      </c>
      <c r="I95" s="47" t="str">
        <f t="shared" si="132"/>
        <v>Juin</v>
      </c>
      <c r="J95" s="47" t="str">
        <f t="shared" si="132"/>
        <v>Juillet</v>
      </c>
      <c r="K95" s="47" t="str">
        <f t="shared" si="132"/>
        <v>Août</v>
      </c>
      <c r="L95" s="47" t="str">
        <f t="shared" si="132"/>
        <v>Sept</v>
      </c>
      <c r="M95" s="47" t="str">
        <f t="shared" si="132"/>
        <v>Oct</v>
      </c>
      <c r="N95" s="47" t="str">
        <f t="shared" si="132"/>
        <v>Nov</v>
      </c>
      <c r="O95" s="47" t="str">
        <f t="shared" si="132"/>
        <v>Dec</v>
      </c>
      <c r="P95" s="47" t="str">
        <f t="shared" si="132"/>
        <v>Total 2025</v>
      </c>
      <c r="R95" s="47" t="str">
        <f t="shared" ref="R95:AD95" si="133">R88</f>
        <v>Jan</v>
      </c>
      <c r="S95" s="47" t="str">
        <f t="shared" si="133"/>
        <v>Feb</v>
      </c>
      <c r="T95" s="47" t="str">
        <f t="shared" si="133"/>
        <v>Mars</v>
      </c>
      <c r="U95" s="47" t="str">
        <f t="shared" si="133"/>
        <v>Avril</v>
      </c>
      <c r="V95" s="47" t="str">
        <f t="shared" si="133"/>
        <v>Mai</v>
      </c>
      <c r="W95" s="47" t="str">
        <f t="shared" si="133"/>
        <v>Juin</v>
      </c>
      <c r="X95" s="47" t="str">
        <f t="shared" si="133"/>
        <v>Juillet</v>
      </c>
      <c r="Y95" s="47" t="str">
        <f t="shared" si="133"/>
        <v>Août</v>
      </c>
      <c r="Z95" s="47" t="str">
        <f t="shared" si="133"/>
        <v>Sept</v>
      </c>
      <c r="AA95" s="47" t="str">
        <f t="shared" si="133"/>
        <v>Oct</v>
      </c>
      <c r="AB95" s="47" t="str">
        <f t="shared" si="133"/>
        <v>Nov</v>
      </c>
      <c r="AC95" s="47" t="str">
        <f t="shared" si="133"/>
        <v>Dec</v>
      </c>
      <c r="AD95" s="47" t="str">
        <f t="shared" si="133"/>
        <v>Total 2026</v>
      </c>
      <c r="AF95" s="47" t="str">
        <f t="shared" ref="AF95:AR95" si="134">AF88</f>
        <v>Jan</v>
      </c>
      <c r="AG95" s="47" t="str">
        <f t="shared" si="134"/>
        <v>Feb</v>
      </c>
      <c r="AH95" s="47" t="str">
        <f t="shared" si="134"/>
        <v>Mars</v>
      </c>
      <c r="AI95" s="47" t="str">
        <f t="shared" si="134"/>
        <v>Avril</v>
      </c>
      <c r="AJ95" s="47" t="str">
        <f t="shared" si="134"/>
        <v>Mai</v>
      </c>
      <c r="AK95" s="47" t="str">
        <f t="shared" si="134"/>
        <v>Juin</v>
      </c>
      <c r="AL95" s="47" t="str">
        <f t="shared" si="134"/>
        <v>Juillet</v>
      </c>
      <c r="AM95" s="47" t="str">
        <f t="shared" si="134"/>
        <v>Août</v>
      </c>
      <c r="AN95" s="47" t="str">
        <f t="shared" si="134"/>
        <v>Sept</v>
      </c>
      <c r="AO95" s="47" t="str">
        <f t="shared" si="134"/>
        <v>Oct</v>
      </c>
      <c r="AP95" s="47" t="str">
        <f t="shared" si="134"/>
        <v>Nov</v>
      </c>
      <c r="AQ95" s="47" t="str">
        <f t="shared" si="134"/>
        <v>Dec</v>
      </c>
      <c r="AR95" s="47" t="str">
        <f t="shared" si="134"/>
        <v>Total 2027</v>
      </c>
    </row>
    <row r="96" spans="1:44" s="4" customFormat="1" ht="19.95" customHeight="1">
      <c r="A96" s="62" t="s">
        <v>24</v>
      </c>
      <c r="D96" s="44">
        <v>0</v>
      </c>
      <c r="E96" s="45">
        <f t="shared" ref="E96" si="135">D107</f>
        <v>-11605.825000000001</v>
      </c>
      <c r="F96" s="45">
        <f t="shared" ref="F96" si="136">E107</f>
        <v>-23411.65</v>
      </c>
      <c r="G96" s="45">
        <f t="shared" ref="G96" si="137">F107</f>
        <v>-35017.475000000006</v>
      </c>
      <c r="H96" s="45">
        <f t="shared" ref="H96" si="138">G107</f>
        <v>-46623.3</v>
      </c>
      <c r="I96" s="45">
        <f t="shared" ref="I96" si="139">H107</f>
        <v>-58229.125</v>
      </c>
      <c r="J96" s="45">
        <f t="shared" ref="J96" si="140">I107</f>
        <v>-70334.95</v>
      </c>
      <c r="K96" s="45">
        <f t="shared" ref="K96" si="141">J107</f>
        <v>-81940.774999999994</v>
      </c>
      <c r="L96" s="45">
        <f t="shared" ref="L96" si="142">K107</f>
        <v>-93546.599999999991</v>
      </c>
      <c r="M96" s="45">
        <f t="shared" ref="M96" si="143">L107</f>
        <v>-105152.42499999999</v>
      </c>
      <c r="N96" s="45">
        <f t="shared" ref="N96" si="144">M107</f>
        <v>-116958.24999999999</v>
      </c>
      <c r="O96" s="45">
        <f t="shared" ref="O96" si="145">N107</f>
        <v>-128564.07499999998</v>
      </c>
      <c r="P96" s="12">
        <f>D96</f>
        <v>0</v>
      </c>
      <c r="R96" s="44">
        <f>O107</f>
        <v>-140169.9</v>
      </c>
      <c r="S96" s="45">
        <f t="shared" ref="S96:AC96" si="146">R107</f>
        <v>-151775.72500000001</v>
      </c>
      <c r="T96" s="45">
        <f t="shared" si="146"/>
        <v>-163581.55000000002</v>
      </c>
      <c r="U96" s="45">
        <f t="shared" si="146"/>
        <v>-175187.37500000003</v>
      </c>
      <c r="V96" s="45">
        <f t="shared" si="146"/>
        <v>-186793.20000000004</v>
      </c>
      <c r="W96" s="45">
        <f t="shared" si="146"/>
        <v>-198399.02500000005</v>
      </c>
      <c r="X96" s="45">
        <f t="shared" si="146"/>
        <v>-210504.85000000006</v>
      </c>
      <c r="Y96" s="45">
        <f t="shared" si="146"/>
        <v>-222110.67500000008</v>
      </c>
      <c r="Z96" s="45">
        <f t="shared" si="146"/>
        <v>-233716.50000000009</v>
      </c>
      <c r="AA96" s="45">
        <f t="shared" si="146"/>
        <v>-245322.3250000001</v>
      </c>
      <c r="AB96" s="45">
        <f t="shared" si="146"/>
        <v>-257128.15000000011</v>
      </c>
      <c r="AC96" s="45">
        <f t="shared" si="146"/>
        <v>-268733.97500000009</v>
      </c>
      <c r="AD96" s="12">
        <f>R96</f>
        <v>-140169.9</v>
      </c>
      <c r="AF96" s="46">
        <f>AC107</f>
        <v>-280339.8000000001</v>
      </c>
      <c r="AG96" s="45">
        <f t="shared" ref="AG96:AQ96" si="147">AF107</f>
        <v>-291945.62500000012</v>
      </c>
      <c r="AH96" s="45">
        <f t="shared" si="147"/>
        <v>-303751.45000000013</v>
      </c>
      <c r="AI96" s="45">
        <f t="shared" si="147"/>
        <v>-315357.27500000014</v>
      </c>
      <c r="AJ96" s="45">
        <f t="shared" si="147"/>
        <v>-326963.10000000015</v>
      </c>
      <c r="AK96" s="45">
        <f t="shared" si="147"/>
        <v>-338568.92500000016</v>
      </c>
      <c r="AL96" s="45">
        <f t="shared" si="147"/>
        <v>-350674.75000000017</v>
      </c>
      <c r="AM96" s="45">
        <f t="shared" si="147"/>
        <v>-362280.57500000019</v>
      </c>
      <c r="AN96" s="45">
        <f t="shared" si="147"/>
        <v>-373886.4000000002</v>
      </c>
      <c r="AO96" s="45">
        <f t="shared" si="147"/>
        <v>-385492.22500000021</v>
      </c>
      <c r="AP96" s="45">
        <f t="shared" si="147"/>
        <v>-397298.05000000022</v>
      </c>
      <c r="AQ96" s="45">
        <f t="shared" si="147"/>
        <v>-408903.87500000023</v>
      </c>
      <c r="AR96" s="12">
        <f>AF96</f>
        <v>-280339.8000000001</v>
      </c>
    </row>
    <row r="97" spans="1:44" s="4" customFormat="1" ht="19.95" customHeight="1">
      <c r="A97" s="72" t="s">
        <v>65</v>
      </c>
      <c r="D97" s="77"/>
      <c r="E97" s="21"/>
      <c r="F97" s="21"/>
      <c r="G97" s="21"/>
      <c r="H97" s="21"/>
      <c r="I97" s="21"/>
      <c r="J97" s="21"/>
      <c r="K97" s="21"/>
      <c r="L97" s="21"/>
      <c r="N97" s="21"/>
      <c r="O97" s="21"/>
      <c r="P97" s="7">
        <f>SUM(D97,E97,F97,G97,H97,I97,J97,K97,L97,M97,N97,O97)</f>
        <v>0</v>
      </c>
      <c r="R97" s="21"/>
      <c r="S97" s="21"/>
      <c r="T97" s="21">
        <v>0</v>
      </c>
      <c r="U97" s="21"/>
      <c r="V97" s="21"/>
      <c r="W97" s="21"/>
      <c r="X97" s="21"/>
      <c r="Y97" s="21"/>
      <c r="Z97" s="21"/>
      <c r="AA97" s="21"/>
      <c r="AB97" s="21"/>
      <c r="AC97" s="21"/>
      <c r="AD97" s="7">
        <f>SUM(R97,S97,T97,U97,V97,W97,X97,Y97,Z97,AA97,AB97,AC97)</f>
        <v>0</v>
      </c>
      <c r="AF97" s="21">
        <v>0</v>
      </c>
      <c r="AG97" s="21">
        <v>0</v>
      </c>
      <c r="AH97" s="21">
        <v>0</v>
      </c>
      <c r="AI97" s="21">
        <v>0</v>
      </c>
      <c r="AJ97" s="21">
        <v>0</v>
      </c>
      <c r="AK97" s="21">
        <v>0</v>
      </c>
      <c r="AL97" s="21">
        <v>0</v>
      </c>
      <c r="AM97" s="21">
        <v>0</v>
      </c>
      <c r="AN97" s="21">
        <v>0</v>
      </c>
      <c r="AO97" s="21">
        <v>0</v>
      </c>
      <c r="AP97" s="21">
        <v>0</v>
      </c>
      <c r="AQ97" s="21">
        <v>0</v>
      </c>
      <c r="AR97" s="7">
        <f>SUM(AF97,AG97,AH97,AI97,AJ97,AK97,AL97,AM97,AN97,AO97,AP97,AQ97)</f>
        <v>0</v>
      </c>
    </row>
    <row r="98" spans="1:44" s="4" customFormat="1" ht="19.95" customHeight="1">
      <c r="A98" s="62" t="s">
        <v>66</v>
      </c>
      <c r="D98" s="21"/>
      <c r="E98" s="21"/>
      <c r="F98" s="21"/>
      <c r="G98" s="21"/>
      <c r="H98" s="21"/>
      <c r="I98" s="21"/>
      <c r="J98" s="21"/>
      <c r="K98" s="21"/>
      <c r="L98" s="21"/>
      <c r="M98" s="21">
        <v>0</v>
      </c>
      <c r="N98" s="21"/>
      <c r="O98" s="21"/>
      <c r="P98" s="7">
        <f>SUM(D98,E98,F98,G98,H98,I98,J98,K98,L98,M98,N98,O98)</f>
        <v>0</v>
      </c>
      <c r="R98" s="21"/>
      <c r="S98" s="21"/>
      <c r="T98" s="21"/>
      <c r="U98" s="21"/>
      <c r="V98" s="21"/>
      <c r="W98" s="21"/>
      <c r="X98" s="21"/>
      <c r="Y98" s="21"/>
      <c r="Z98" s="21"/>
      <c r="AA98" s="21">
        <v>0</v>
      </c>
      <c r="AB98" s="21"/>
      <c r="AC98" s="21"/>
      <c r="AD98" s="7">
        <f>SUM(R98,S98,T98,U98,V98,W98,X98,Y98,Z98,AA98,AB98,AC98)</f>
        <v>0</v>
      </c>
      <c r="AF98" s="21">
        <v>0</v>
      </c>
      <c r="AG98" s="21">
        <v>0</v>
      </c>
      <c r="AH98" s="21">
        <v>0</v>
      </c>
      <c r="AI98" s="21">
        <v>0</v>
      </c>
      <c r="AJ98" s="21">
        <v>0</v>
      </c>
      <c r="AK98" s="21">
        <v>0</v>
      </c>
      <c r="AL98" s="21">
        <v>0</v>
      </c>
      <c r="AM98" s="21">
        <v>0</v>
      </c>
      <c r="AN98" s="21">
        <v>0</v>
      </c>
      <c r="AO98" s="21">
        <v>0</v>
      </c>
      <c r="AP98" s="21">
        <v>0</v>
      </c>
      <c r="AQ98" s="21">
        <v>0</v>
      </c>
      <c r="AR98" s="7">
        <f>SUM(AF98,AG98,AH98,AI98,AJ98,AK98,AL98,AM98,AN98,AO98,AP98,AQ98)</f>
        <v>0</v>
      </c>
    </row>
    <row r="99" spans="1:44" s="4" customFormat="1" ht="19.95" customHeight="1">
      <c r="A99" s="57" t="s">
        <v>25</v>
      </c>
      <c r="D99" s="50">
        <f t="shared" ref="D99:P99" si="148">SUM(D96:D98)</f>
        <v>0</v>
      </c>
      <c r="E99" s="50">
        <f t="shared" si="148"/>
        <v>-11605.825000000001</v>
      </c>
      <c r="F99" s="50">
        <f t="shared" si="148"/>
        <v>-23411.65</v>
      </c>
      <c r="G99" s="50">
        <f t="shared" si="148"/>
        <v>-35017.475000000006</v>
      </c>
      <c r="H99" s="50">
        <f t="shared" si="148"/>
        <v>-46623.3</v>
      </c>
      <c r="I99" s="50">
        <f t="shared" si="148"/>
        <v>-58229.125</v>
      </c>
      <c r="J99" s="50">
        <f t="shared" si="148"/>
        <v>-70334.95</v>
      </c>
      <c r="K99" s="50">
        <f t="shared" si="148"/>
        <v>-81940.774999999994</v>
      </c>
      <c r="L99" s="50">
        <f t="shared" si="148"/>
        <v>-93546.599999999991</v>
      </c>
      <c r="M99" s="50">
        <f t="shared" si="148"/>
        <v>-105152.42499999999</v>
      </c>
      <c r="N99" s="50">
        <f t="shared" si="148"/>
        <v>-116958.24999999999</v>
      </c>
      <c r="O99" s="50">
        <f t="shared" si="148"/>
        <v>-128564.07499999998</v>
      </c>
      <c r="P99" s="50">
        <f t="shared" si="148"/>
        <v>0</v>
      </c>
      <c r="R99" s="50">
        <f t="shared" ref="R99:AD99" si="149">SUM(R96:R98)</f>
        <v>-140169.9</v>
      </c>
      <c r="S99" s="50">
        <f t="shared" si="149"/>
        <v>-151775.72500000001</v>
      </c>
      <c r="T99" s="50">
        <f t="shared" si="149"/>
        <v>-163581.55000000002</v>
      </c>
      <c r="U99" s="50">
        <f t="shared" si="149"/>
        <v>-175187.37500000003</v>
      </c>
      <c r="V99" s="50">
        <f t="shared" si="149"/>
        <v>-186793.20000000004</v>
      </c>
      <c r="W99" s="50">
        <f t="shared" si="149"/>
        <v>-198399.02500000005</v>
      </c>
      <c r="X99" s="50">
        <f t="shared" si="149"/>
        <v>-210504.85000000006</v>
      </c>
      <c r="Y99" s="50">
        <f t="shared" si="149"/>
        <v>-222110.67500000008</v>
      </c>
      <c r="Z99" s="50">
        <f t="shared" si="149"/>
        <v>-233716.50000000009</v>
      </c>
      <c r="AA99" s="50">
        <f t="shared" si="149"/>
        <v>-245322.3250000001</v>
      </c>
      <c r="AB99" s="50">
        <f t="shared" si="149"/>
        <v>-257128.15000000011</v>
      </c>
      <c r="AC99" s="50">
        <f t="shared" si="149"/>
        <v>-268733.97500000009</v>
      </c>
      <c r="AD99" s="50">
        <f t="shared" si="149"/>
        <v>-140169.9</v>
      </c>
      <c r="AF99" s="50">
        <f t="shared" ref="AF99:AR99" si="150">SUM(AF96:AF98)</f>
        <v>-280339.8000000001</v>
      </c>
      <c r="AG99" s="50">
        <f t="shared" si="150"/>
        <v>-291945.62500000012</v>
      </c>
      <c r="AH99" s="50">
        <f t="shared" si="150"/>
        <v>-303751.45000000013</v>
      </c>
      <c r="AI99" s="50">
        <f t="shared" si="150"/>
        <v>-315357.27500000014</v>
      </c>
      <c r="AJ99" s="50">
        <f t="shared" si="150"/>
        <v>-326963.10000000015</v>
      </c>
      <c r="AK99" s="50">
        <f t="shared" si="150"/>
        <v>-338568.92500000016</v>
      </c>
      <c r="AL99" s="50">
        <f t="shared" si="150"/>
        <v>-350674.75000000017</v>
      </c>
      <c r="AM99" s="50">
        <f t="shared" si="150"/>
        <v>-362280.57500000019</v>
      </c>
      <c r="AN99" s="50">
        <f t="shared" si="150"/>
        <v>-373886.4000000002</v>
      </c>
      <c r="AO99" s="50">
        <f t="shared" si="150"/>
        <v>-385492.22500000021</v>
      </c>
      <c r="AP99" s="50">
        <f t="shared" si="150"/>
        <v>-397298.05000000022</v>
      </c>
      <c r="AQ99" s="50">
        <f t="shared" si="150"/>
        <v>-408903.87500000023</v>
      </c>
      <c r="AR99" s="50">
        <f t="shared" si="150"/>
        <v>-280339.8000000001</v>
      </c>
    </row>
    <row r="100" spans="1:44" s="4" customFormat="1" ht="19.95" customHeight="1">
      <c r="A100" s="62" t="s">
        <v>67</v>
      </c>
      <c r="D100" s="51">
        <f t="shared" ref="D100:P100" si="151">D11</f>
        <v>0</v>
      </c>
      <c r="E100" s="51">
        <f t="shared" si="151"/>
        <v>0</v>
      </c>
      <c r="F100" s="51">
        <f t="shared" si="151"/>
        <v>0</v>
      </c>
      <c r="G100" s="51">
        <f t="shared" si="151"/>
        <v>0</v>
      </c>
      <c r="H100" s="51">
        <f t="shared" si="151"/>
        <v>0</v>
      </c>
      <c r="I100" s="51">
        <f t="shared" si="151"/>
        <v>0</v>
      </c>
      <c r="J100" s="51">
        <f t="shared" si="151"/>
        <v>0</v>
      </c>
      <c r="K100" s="51">
        <f t="shared" si="151"/>
        <v>0</v>
      </c>
      <c r="L100" s="51">
        <f t="shared" si="151"/>
        <v>0</v>
      </c>
      <c r="M100" s="51">
        <f t="shared" si="151"/>
        <v>0</v>
      </c>
      <c r="N100" s="51">
        <f t="shared" si="151"/>
        <v>0</v>
      </c>
      <c r="O100" s="51">
        <f t="shared" si="151"/>
        <v>0</v>
      </c>
      <c r="P100" s="13">
        <f t="shared" si="151"/>
        <v>0</v>
      </c>
      <c r="R100" s="51">
        <f t="shared" ref="R100:AD100" si="152">R11</f>
        <v>0</v>
      </c>
      <c r="S100" s="51">
        <f t="shared" si="152"/>
        <v>0</v>
      </c>
      <c r="T100" s="51">
        <f t="shared" si="152"/>
        <v>0</v>
      </c>
      <c r="U100" s="51">
        <f t="shared" si="152"/>
        <v>0</v>
      </c>
      <c r="V100" s="51">
        <f t="shared" si="152"/>
        <v>0</v>
      </c>
      <c r="W100" s="51">
        <f t="shared" si="152"/>
        <v>0</v>
      </c>
      <c r="X100" s="51">
        <f t="shared" si="152"/>
        <v>0</v>
      </c>
      <c r="Y100" s="51">
        <f t="shared" si="152"/>
        <v>0</v>
      </c>
      <c r="Z100" s="51">
        <f t="shared" si="152"/>
        <v>0</v>
      </c>
      <c r="AA100" s="51">
        <f t="shared" si="152"/>
        <v>0</v>
      </c>
      <c r="AB100" s="51">
        <f t="shared" si="152"/>
        <v>0</v>
      </c>
      <c r="AC100" s="51">
        <f t="shared" si="152"/>
        <v>0</v>
      </c>
      <c r="AD100" s="13">
        <f t="shared" si="152"/>
        <v>0</v>
      </c>
      <c r="AF100" s="51">
        <f t="shared" ref="AF100:AR100" si="153">AF11</f>
        <v>0</v>
      </c>
      <c r="AG100" s="51">
        <f t="shared" si="153"/>
        <v>0</v>
      </c>
      <c r="AH100" s="51">
        <f t="shared" si="153"/>
        <v>0</v>
      </c>
      <c r="AI100" s="51">
        <f t="shared" si="153"/>
        <v>0</v>
      </c>
      <c r="AJ100" s="51">
        <f t="shared" si="153"/>
        <v>0</v>
      </c>
      <c r="AK100" s="51">
        <f t="shared" si="153"/>
        <v>0</v>
      </c>
      <c r="AL100" s="51">
        <f t="shared" si="153"/>
        <v>0</v>
      </c>
      <c r="AM100" s="51">
        <f t="shared" si="153"/>
        <v>0</v>
      </c>
      <c r="AN100" s="51">
        <f t="shared" si="153"/>
        <v>0</v>
      </c>
      <c r="AO100" s="51">
        <f t="shared" si="153"/>
        <v>0</v>
      </c>
      <c r="AP100" s="51">
        <f t="shared" si="153"/>
        <v>0</v>
      </c>
      <c r="AQ100" s="51">
        <f t="shared" si="153"/>
        <v>0</v>
      </c>
      <c r="AR100" s="13">
        <f t="shared" si="153"/>
        <v>0</v>
      </c>
    </row>
    <row r="101" spans="1:44" s="4" customFormat="1" ht="19.95" customHeight="1">
      <c r="A101" s="65" t="s">
        <v>10</v>
      </c>
      <c r="D101" s="49">
        <f t="shared" ref="D101:P101" si="154">D100+D99</f>
        <v>0</v>
      </c>
      <c r="E101" s="49">
        <f t="shared" si="154"/>
        <v>-11605.825000000001</v>
      </c>
      <c r="F101" s="49">
        <f t="shared" si="154"/>
        <v>-23411.65</v>
      </c>
      <c r="G101" s="49">
        <f t="shared" si="154"/>
        <v>-35017.475000000006</v>
      </c>
      <c r="H101" s="49">
        <f t="shared" si="154"/>
        <v>-46623.3</v>
      </c>
      <c r="I101" s="49">
        <f t="shared" si="154"/>
        <v>-58229.125</v>
      </c>
      <c r="J101" s="49">
        <f t="shared" si="154"/>
        <v>-70334.95</v>
      </c>
      <c r="K101" s="49">
        <f t="shared" si="154"/>
        <v>-81940.774999999994</v>
      </c>
      <c r="L101" s="49">
        <f t="shared" si="154"/>
        <v>-93546.599999999991</v>
      </c>
      <c r="M101" s="49">
        <f t="shared" si="154"/>
        <v>-105152.42499999999</v>
      </c>
      <c r="N101" s="49">
        <f t="shared" si="154"/>
        <v>-116958.24999999999</v>
      </c>
      <c r="O101" s="49">
        <f t="shared" si="154"/>
        <v>-128564.07499999998</v>
      </c>
      <c r="P101" s="49">
        <f t="shared" si="154"/>
        <v>0</v>
      </c>
      <c r="R101" s="49">
        <f t="shared" ref="R101:AD101" si="155">R100+R99</f>
        <v>-140169.9</v>
      </c>
      <c r="S101" s="49">
        <f t="shared" si="155"/>
        <v>-151775.72500000001</v>
      </c>
      <c r="T101" s="49">
        <f t="shared" si="155"/>
        <v>-163581.55000000002</v>
      </c>
      <c r="U101" s="49">
        <f t="shared" si="155"/>
        <v>-175187.37500000003</v>
      </c>
      <c r="V101" s="49">
        <f t="shared" si="155"/>
        <v>-186793.20000000004</v>
      </c>
      <c r="W101" s="49">
        <f t="shared" si="155"/>
        <v>-198399.02500000005</v>
      </c>
      <c r="X101" s="49">
        <f t="shared" si="155"/>
        <v>-210504.85000000006</v>
      </c>
      <c r="Y101" s="49">
        <f t="shared" si="155"/>
        <v>-222110.67500000008</v>
      </c>
      <c r="Z101" s="49">
        <f t="shared" si="155"/>
        <v>-233716.50000000009</v>
      </c>
      <c r="AA101" s="49">
        <f t="shared" si="155"/>
        <v>-245322.3250000001</v>
      </c>
      <c r="AB101" s="49">
        <f t="shared" si="155"/>
        <v>-257128.15000000011</v>
      </c>
      <c r="AC101" s="49">
        <f t="shared" si="155"/>
        <v>-268733.97500000009</v>
      </c>
      <c r="AD101" s="49">
        <f t="shared" si="155"/>
        <v>-140169.9</v>
      </c>
      <c r="AF101" s="49">
        <f t="shared" ref="AF101:AR101" si="156">AF100+AF99</f>
        <v>-280339.8000000001</v>
      </c>
      <c r="AG101" s="49">
        <f t="shared" si="156"/>
        <v>-291945.62500000012</v>
      </c>
      <c r="AH101" s="49">
        <f t="shared" si="156"/>
        <v>-303751.45000000013</v>
      </c>
      <c r="AI101" s="49">
        <f t="shared" si="156"/>
        <v>-315357.27500000014</v>
      </c>
      <c r="AJ101" s="49">
        <f t="shared" si="156"/>
        <v>-326963.10000000015</v>
      </c>
      <c r="AK101" s="49">
        <f t="shared" si="156"/>
        <v>-338568.92500000016</v>
      </c>
      <c r="AL101" s="49">
        <f t="shared" si="156"/>
        <v>-350674.75000000017</v>
      </c>
      <c r="AM101" s="49">
        <f t="shared" si="156"/>
        <v>-362280.57500000019</v>
      </c>
      <c r="AN101" s="49">
        <f t="shared" si="156"/>
        <v>-373886.4000000002</v>
      </c>
      <c r="AO101" s="49">
        <f t="shared" si="156"/>
        <v>-385492.22500000021</v>
      </c>
      <c r="AP101" s="49">
        <f t="shared" si="156"/>
        <v>-397298.05000000022</v>
      </c>
      <c r="AQ101" s="49">
        <f t="shared" si="156"/>
        <v>-408903.87500000023</v>
      </c>
      <c r="AR101" s="49">
        <f t="shared" si="156"/>
        <v>-280339.8000000001</v>
      </c>
    </row>
    <row r="102" spans="1:44" s="4" customFormat="1" ht="19.95" customHeight="1">
      <c r="A102" s="62" t="s">
        <v>68</v>
      </c>
      <c r="D102" s="21">
        <f t="shared" ref="D102:P102" si="157">-(D20+D70)</f>
        <v>-11605.825000000001</v>
      </c>
      <c r="E102" s="21">
        <f t="shared" si="157"/>
        <v>-11805.825000000001</v>
      </c>
      <c r="F102" s="21">
        <f t="shared" si="157"/>
        <v>-11605.825000000001</v>
      </c>
      <c r="G102" s="21">
        <f t="shared" si="157"/>
        <v>-11605.825000000001</v>
      </c>
      <c r="H102" s="21">
        <f t="shared" si="157"/>
        <v>-11605.825000000001</v>
      </c>
      <c r="I102" s="21">
        <f t="shared" si="157"/>
        <v>-12105.825000000001</v>
      </c>
      <c r="J102" s="21">
        <f t="shared" si="157"/>
        <v>-11605.825000000001</v>
      </c>
      <c r="K102" s="21">
        <f t="shared" si="157"/>
        <v>-11605.825000000001</v>
      </c>
      <c r="L102" s="21">
        <f t="shared" si="157"/>
        <v>-11605.825000000001</v>
      </c>
      <c r="M102" s="21">
        <f t="shared" si="157"/>
        <v>-11805.825000000001</v>
      </c>
      <c r="N102" s="21">
        <f t="shared" si="157"/>
        <v>-11605.825000000001</v>
      </c>
      <c r="O102" s="21">
        <f t="shared" si="157"/>
        <v>-11605.825000000001</v>
      </c>
      <c r="P102" s="21">
        <f t="shared" si="157"/>
        <v>-140169.9</v>
      </c>
      <c r="R102" s="21">
        <f t="shared" ref="R102:AD102" si="158">-(R20+R70)</f>
        <v>-11605.825000000001</v>
      </c>
      <c r="S102" s="21">
        <f t="shared" si="158"/>
        <v>-11805.825000000001</v>
      </c>
      <c r="T102" s="21">
        <f t="shared" si="158"/>
        <v>-11605.825000000001</v>
      </c>
      <c r="U102" s="21">
        <f t="shared" si="158"/>
        <v>-11605.825000000001</v>
      </c>
      <c r="V102" s="21">
        <f t="shared" si="158"/>
        <v>-11605.825000000001</v>
      </c>
      <c r="W102" s="21">
        <f t="shared" si="158"/>
        <v>-12105.825000000001</v>
      </c>
      <c r="X102" s="21">
        <f t="shared" si="158"/>
        <v>-11605.825000000001</v>
      </c>
      <c r="Y102" s="21">
        <f t="shared" si="158"/>
        <v>-11605.825000000001</v>
      </c>
      <c r="Z102" s="21">
        <f t="shared" si="158"/>
        <v>-11605.825000000001</v>
      </c>
      <c r="AA102" s="21">
        <f t="shared" si="158"/>
        <v>-11805.825000000001</v>
      </c>
      <c r="AB102" s="21">
        <f t="shared" si="158"/>
        <v>-11605.825000000001</v>
      </c>
      <c r="AC102" s="21">
        <f t="shared" si="158"/>
        <v>-11605.825000000001</v>
      </c>
      <c r="AD102" s="21">
        <f t="shared" si="158"/>
        <v>-140169.9</v>
      </c>
      <c r="AF102" s="21">
        <f t="shared" ref="AF102:AR102" si="159">-(AF20+AF70)</f>
        <v>-11605.825000000001</v>
      </c>
      <c r="AG102" s="21">
        <f t="shared" si="159"/>
        <v>-11805.825000000001</v>
      </c>
      <c r="AH102" s="21">
        <f t="shared" si="159"/>
        <v>-11605.825000000001</v>
      </c>
      <c r="AI102" s="21">
        <f t="shared" si="159"/>
        <v>-11605.825000000001</v>
      </c>
      <c r="AJ102" s="21">
        <f t="shared" si="159"/>
        <v>-11605.825000000001</v>
      </c>
      <c r="AK102" s="21">
        <f t="shared" si="159"/>
        <v>-12105.825000000001</v>
      </c>
      <c r="AL102" s="21">
        <f t="shared" si="159"/>
        <v>-11605.825000000001</v>
      </c>
      <c r="AM102" s="21">
        <f t="shared" si="159"/>
        <v>-11605.825000000001</v>
      </c>
      <c r="AN102" s="21">
        <f t="shared" si="159"/>
        <v>-11605.825000000001</v>
      </c>
      <c r="AO102" s="21">
        <f t="shared" si="159"/>
        <v>-11805.825000000001</v>
      </c>
      <c r="AP102" s="21">
        <f t="shared" si="159"/>
        <v>-11605.825000000001</v>
      </c>
      <c r="AQ102" s="21">
        <f t="shared" si="159"/>
        <v>-11605.825000000001</v>
      </c>
      <c r="AR102" s="21">
        <f t="shared" si="159"/>
        <v>-140169.9</v>
      </c>
    </row>
    <row r="103" spans="1:44" s="4" customFormat="1" ht="19.95" customHeight="1">
      <c r="A103" s="62" t="s">
        <v>11</v>
      </c>
      <c r="D103" s="21">
        <f t="shared" ref="D103:P103" si="160">-D92</f>
        <v>0</v>
      </c>
      <c r="E103" s="21">
        <f t="shared" si="160"/>
        <v>0</v>
      </c>
      <c r="F103" s="21">
        <f t="shared" si="160"/>
        <v>0</v>
      </c>
      <c r="G103" s="21">
        <f t="shared" si="160"/>
        <v>0</v>
      </c>
      <c r="H103" s="21">
        <f t="shared" si="160"/>
        <v>0</v>
      </c>
      <c r="I103" s="21">
        <f t="shared" si="160"/>
        <v>0</v>
      </c>
      <c r="J103" s="21">
        <f t="shared" si="160"/>
        <v>0</v>
      </c>
      <c r="K103" s="21">
        <f t="shared" si="160"/>
        <v>0</v>
      </c>
      <c r="L103" s="21">
        <f t="shared" si="160"/>
        <v>0</v>
      </c>
      <c r="M103" s="21">
        <f t="shared" si="160"/>
        <v>0</v>
      </c>
      <c r="N103" s="21">
        <f t="shared" si="160"/>
        <v>0</v>
      </c>
      <c r="O103" s="21">
        <f t="shared" si="160"/>
        <v>0</v>
      </c>
      <c r="P103" s="21">
        <f t="shared" si="160"/>
        <v>0</v>
      </c>
      <c r="R103" s="21">
        <f t="shared" ref="R103:AD103" si="161">-R92</f>
        <v>0</v>
      </c>
      <c r="S103" s="21">
        <f t="shared" si="161"/>
        <v>0</v>
      </c>
      <c r="T103" s="21">
        <f t="shared" si="161"/>
        <v>0</v>
      </c>
      <c r="U103" s="21">
        <f t="shared" si="161"/>
        <v>0</v>
      </c>
      <c r="V103" s="21">
        <f t="shared" si="161"/>
        <v>0</v>
      </c>
      <c r="W103" s="21">
        <f t="shared" si="161"/>
        <v>0</v>
      </c>
      <c r="X103" s="21">
        <f t="shared" si="161"/>
        <v>0</v>
      </c>
      <c r="Y103" s="21">
        <f t="shared" si="161"/>
        <v>0</v>
      </c>
      <c r="Z103" s="21">
        <f t="shared" si="161"/>
        <v>0</v>
      </c>
      <c r="AA103" s="21">
        <f t="shared" si="161"/>
        <v>0</v>
      </c>
      <c r="AB103" s="21">
        <f t="shared" si="161"/>
        <v>0</v>
      </c>
      <c r="AC103" s="21">
        <f t="shared" si="161"/>
        <v>0</v>
      </c>
      <c r="AD103" s="21">
        <f t="shared" si="161"/>
        <v>0</v>
      </c>
      <c r="AF103" s="21">
        <f t="shared" ref="AF103:AR103" si="162">-AF92</f>
        <v>0</v>
      </c>
      <c r="AG103" s="21">
        <f t="shared" si="162"/>
        <v>0</v>
      </c>
      <c r="AH103" s="21">
        <f t="shared" si="162"/>
        <v>0</v>
      </c>
      <c r="AI103" s="21">
        <f t="shared" si="162"/>
        <v>0</v>
      </c>
      <c r="AJ103" s="21">
        <f t="shared" si="162"/>
        <v>0</v>
      </c>
      <c r="AK103" s="21">
        <f t="shared" si="162"/>
        <v>0</v>
      </c>
      <c r="AL103" s="21">
        <f t="shared" si="162"/>
        <v>0</v>
      </c>
      <c r="AM103" s="21">
        <f t="shared" si="162"/>
        <v>0</v>
      </c>
      <c r="AN103" s="21">
        <f t="shared" si="162"/>
        <v>0</v>
      </c>
      <c r="AO103" s="21">
        <f t="shared" si="162"/>
        <v>0</v>
      </c>
      <c r="AP103" s="21">
        <f t="shared" si="162"/>
        <v>0</v>
      </c>
      <c r="AQ103" s="21">
        <f t="shared" si="162"/>
        <v>0</v>
      </c>
      <c r="AR103" s="21">
        <f t="shared" si="162"/>
        <v>0</v>
      </c>
    </row>
    <row r="104" spans="1:44" s="4" customFormat="1" ht="19.95" customHeight="1">
      <c r="A104" s="62" t="s">
        <v>12</v>
      </c>
      <c r="D104" s="21">
        <f t="shared" ref="D104:P104" si="163">-(D79+D83)</f>
        <v>0</v>
      </c>
      <c r="E104" s="21">
        <f t="shared" si="163"/>
        <v>0</v>
      </c>
      <c r="F104" s="21">
        <f t="shared" si="163"/>
        <v>0</v>
      </c>
      <c r="G104" s="21">
        <f t="shared" si="163"/>
        <v>0</v>
      </c>
      <c r="H104" s="21">
        <f t="shared" si="163"/>
        <v>0</v>
      </c>
      <c r="I104" s="21">
        <f t="shared" si="163"/>
        <v>0</v>
      </c>
      <c r="J104" s="21">
        <f t="shared" si="163"/>
        <v>0</v>
      </c>
      <c r="K104" s="21">
        <f t="shared" si="163"/>
        <v>0</v>
      </c>
      <c r="L104" s="21">
        <f t="shared" si="163"/>
        <v>0</v>
      </c>
      <c r="M104" s="21">
        <f t="shared" si="163"/>
        <v>0</v>
      </c>
      <c r="N104" s="21">
        <f t="shared" si="163"/>
        <v>0</v>
      </c>
      <c r="O104" s="21">
        <f t="shared" si="163"/>
        <v>0</v>
      </c>
      <c r="P104" s="21">
        <f t="shared" si="163"/>
        <v>0</v>
      </c>
      <c r="R104" s="21">
        <f t="shared" ref="R104:AD104" si="164">-(R79+R83)</f>
        <v>0</v>
      </c>
      <c r="S104" s="21">
        <f t="shared" si="164"/>
        <v>0</v>
      </c>
      <c r="T104" s="21">
        <f t="shared" si="164"/>
        <v>0</v>
      </c>
      <c r="U104" s="21">
        <f t="shared" si="164"/>
        <v>0</v>
      </c>
      <c r="V104" s="21">
        <f t="shared" si="164"/>
        <v>0</v>
      </c>
      <c r="W104" s="21">
        <f t="shared" si="164"/>
        <v>0</v>
      </c>
      <c r="X104" s="21">
        <f t="shared" si="164"/>
        <v>0</v>
      </c>
      <c r="Y104" s="21">
        <f t="shared" si="164"/>
        <v>0</v>
      </c>
      <c r="Z104" s="21">
        <f t="shared" si="164"/>
        <v>0</v>
      </c>
      <c r="AA104" s="21">
        <f t="shared" si="164"/>
        <v>0</v>
      </c>
      <c r="AB104" s="21">
        <f t="shared" si="164"/>
        <v>0</v>
      </c>
      <c r="AC104" s="21">
        <f t="shared" si="164"/>
        <v>0</v>
      </c>
      <c r="AD104" s="21">
        <f t="shared" si="164"/>
        <v>0</v>
      </c>
      <c r="AF104" s="21">
        <f t="shared" ref="AF104:AR104" si="165">-(AF79+AF83)</f>
        <v>0</v>
      </c>
      <c r="AG104" s="21">
        <f t="shared" si="165"/>
        <v>0</v>
      </c>
      <c r="AH104" s="21">
        <f t="shared" si="165"/>
        <v>0</v>
      </c>
      <c r="AI104" s="21">
        <f t="shared" si="165"/>
        <v>0</v>
      </c>
      <c r="AJ104" s="21">
        <f t="shared" si="165"/>
        <v>0</v>
      </c>
      <c r="AK104" s="21">
        <f t="shared" si="165"/>
        <v>0</v>
      </c>
      <c r="AL104" s="21">
        <f t="shared" si="165"/>
        <v>0</v>
      </c>
      <c r="AM104" s="21">
        <f t="shared" si="165"/>
        <v>0</v>
      </c>
      <c r="AN104" s="21">
        <f t="shared" si="165"/>
        <v>0</v>
      </c>
      <c r="AO104" s="21">
        <f t="shared" si="165"/>
        <v>0</v>
      </c>
      <c r="AP104" s="21">
        <f t="shared" si="165"/>
        <v>0</v>
      </c>
      <c r="AQ104" s="21">
        <f t="shared" si="165"/>
        <v>0</v>
      </c>
      <c r="AR104" s="21">
        <f t="shared" si="165"/>
        <v>0</v>
      </c>
    </row>
    <row r="105" spans="1:44" s="4" customFormat="1" ht="19.95" customHeight="1" thickBot="1">
      <c r="A105" s="65" t="s">
        <v>13</v>
      </c>
      <c r="D105" s="52">
        <f t="shared" ref="D105:P105" si="166">SUM(D102:D104)</f>
        <v>-11605.825000000001</v>
      </c>
      <c r="E105" s="52">
        <f t="shared" si="166"/>
        <v>-11805.825000000001</v>
      </c>
      <c r="F105" s="52">
        <f t="shared" si="166"/>
        <v>-11605.825000000001</v>
      </c>
      <c r="G105" s="52">
        <f t="shared" si="166"/>
        <v>-11605.825000000001</v>
      </c>
      <c r="H105" s="52">
        <f t="shared" si="166"/>
        <v>-11605.825000000001</v>
      </c>
      <c r="I105" s="52">
        <f t="shared" si="166"/>
        <v>-12105.825000000001</v>
      </c>
      <c r="J105" s="52">
        <f t="shared" si="166"/>
        <v>-11605.825000000001</v>
      </c>
      <c r="K105" s="52">
        <f t="shared" si="166"/>
        <v>-11605.825000000001</v>
      </c>
      <c r="L105" s="52">
        <f t="shared" si="166"/>
        <v>-11605.825000000001</v>
      </c>
      <c r="M105" s="52">
        <f t="shared" si="166"/>
        <v>-11805.825000000001</v>
      </c>
      <c r="N105" s="52">
        <f t="shared" si="166"/>
        <v>-11605.825000000001</v>
      </c>
      <c r="O105" s="52">
        <f t="shared" si="166"/>
        <v>-11605.825000000001</v>
      </c>
      <c r="P105" s="52">
        <f t="shared" si="166"/>
        <v>-140169.9</v>
      </c>
      <c r="R105" s="52">
        <f t="shared" ref="R105:AD105" si="167">SUM(R102:R104)</f>
        <v>-11605.825000000001</v>
      </c>
      <c r="S105" s="52">
        <f t="shared" si="167"/>
        <v>-11805.825000000001</v>
      </c>
      <c r="T105" s="52">
        <f t="shared" si="167"/>
        <v>-11605.825000000001</v>
      </c>
      <c r="U105" s="52">
        <f t="shared" si="167"/>
        <v>-11605.825000000001</v>
      </c>
      <c r="V105" s="52">
        <f t="shared" si="167"/>
        <v>-11605.825000000001</v>
      </c>
      <c r="W105" s="52">
        <f t="shared" si="167"/>
        <v>-12105.825000000001</v>
      </c>
      <c r="X105" s="52">
        <f t="shared" si="167"/>
        <v>-11605.825000000001</v>
      </c>
      <c r="Y105" s="52">
        <f t="shared" si="167"/>
        <v>-11605.825000000001</v>
      </c>
      <c r="Z105" s="52">
        <f t="shared" si="167"/>
        <v>-11605.825000000001</v>
      </c>
      <c r="AA105" s="52">
        <f t="shared" si="167"/>
        <v>-11805.825000000001</v>
      </c>
      <c r="AB105" s="52">
        <f t="shared" si="167"/>
        <v>-11605.825000000001</v>
      </c>
      <c r="AC105" s="52">
        <f t="shared" si="167"/>
        <v>-11605.825000000001</v>
      </c>
      <c r="AD105" s="52">
        <f t="shared" si="167"/>
        <v>-140169.9</v>
      </c>
      <c r="AF105" s="52">
        <f t="shared" ref="AF105:AR105" si="168">SUM(AF102:AF104)</f>
        <v>-11605.825000000001</v>
      </c>
      <c r="AG105" s="52">
        <f t="shared" si="168"/>
        <v>-11805.825000000001</v>
      </c>
      <c r="AH105" s="52">
        <f t="shared" si="168"/>
        <v>-11605.825000000001</v>
      </c>
      <c r="AI105" s="52">
        <f t="shared" si="168"/>
        <v>-11605.825000000001</v>
      </c>
      <c r="AJ105" s="52">
        <f t="shared" si="168"/>
        <v>-11605.825000000001</v>
      </c>
      <c r="AK105" s="52">
        <f t="shared" si="168"/>
        <v>-12105.825000000001</v>
      </c>
      <c r="AL105" s="52">
        <f t="shared" si="168"/>
        <v>-11605.825000000001</v>
      </c>
      <c r="AM105" s="52">
        <f t="shared" si="168"/>
        <v>-11605.825000000001</v>
      </c>
      <c r="AN105" s="52">
        <f t="shared" si="168"/>
        <v>-11605.825000000001</v>
      </c>
      <c r="AO105" s="52">
        <f t="shared" si="168"/>
        <v>-11805.825000000001</v>
      </c>
      <c r="AP105" s="52">
        <f t="shared" si="168"/>
        <v>-11605.825000000001</v>
      </c>
      <c r="AQ105" s="52">
        <f t="shared" si="168"/>
        <v>-11605.825000000001</v>
      </c>
      <c r="AR105" s="52">
        <f t="shared" si="168"/>
        <v>-140169.9</v>
      </c>
    </row>
    <row r="106" spans="1:44" s="4" customFormat="1" ht="19.95" customHeight="1" thickTop="1" thickBot="1">
      <c r="A106" s="65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</row>
    <row r="107" spans="1:44" s="9" customFormat="1" ht="19.95" customHeight="1" thickBot="1">
      <c r="A107" s="68" t="s">
        <v>26</v>
      </c>
      <c r="B107" s="54"/>
      <c r="C107" s="54"/>
      <c r="D107" s="39">
        <f>D101+D105</f>
        <v>-11605.825000000001</v>
      </c>
      <c r="E107" s="39">
        <f t="shared" ref="E107:P107" si="169">E101+E105</f>
        <v>-23411.65</v>
      </c>
      <c r="F107" s="39">
        <f t="shared" si="169"/>
        <v>-35017.475000000006</v>
      </c>
      <c r="G107" s="39">
        <f t="shared" si="169"/>
        <v>-46623.3</v>
      </c>
      <c r="H107" s="39">
        <f t="shared" si="169"/>
        <v>-58229.125</v>
      </c>
      <c r="I107" s="39">
        <f t="shared" si="169"/>
        <v>-70334.95</v>
      </c>
      <c r="J107" s="39">
        <f t="shared" si="169"/>
        <v>-81940.774999999994</v>
      </c>
      <c r="K107" s="39">
        <f t="shared" si="169"/>
        <v>-93546.599999999991</v>
      </c>
      <c r="L107" s="39">
        <f t="shared" si="169"/>
        <v>-105152.42499999999</v>
      </c>
      <c r="M107" s="39">
        <f t="shared" si="169"/>
        <v>-116958.24999999999</v>
      </c>
      <c r="N107" s="39">
        <f t="shared" si="169"/>
        <v>-128564.07499999998</v>
      </c>
      <c r="O107" s="39">
        <f t="shared" si="169"/>
        <v>-140169.9</v>
      </c>
      <c r="P107" s="39">
        <f t="shared" si="169"/>
        <v>-140169.9</v>
      </c>
      <c r="Q107" s="55"/>
      <c r="R107" s="39">
        <f>R101+R105</f>
        <v>-151775.72500000001</v>
      </c>
      <c r="S107" s="39">
        <f t="shared" ref="S107:AD107" si="170">S101+S105</f>
        <v>-163581.55000000002</v>
      </c>
      <c r="T107" s="39">
        <f t="shared" si="170"/>
        <v>-175187.37500000003</v>
      </c>
      <c r="U107" s="39">
        <f t="shared" si="170"/>
        <v>-186793.20000000004</v>
      </c>
      <c r="V107" s="39">
        <f t="shared" si="170"/>
        <v>-198399.02500000005</v>
      </c>
      <c r="W107" s="39">
        <f t="shared" si="170"/>
        <v>-210504.85000000006</v>
      </c>
      <c r="X107" s="39">
        <f t="shared" si="170"/>
        <v>-222110.67500000008</v>
      </c>
      <c r="Y107" s="39">
        <f t="shared" si="170"/>
        <v>-233716.50000000009</v>
      </c>
      <c r="Z107" s="39">
        <f t="shared" si="170"/>
        <v>-245322.3250000001</v>
      </c>
      <c r="AA107" s="39">
        <f t="shared" si="170"/>
        <v>-257128.15000000011</v>
      </c>
      <c r="AB107" s="39">
        <f t="shared" si="170"/>
        <v>-268733.97500000009</v>
      </c>
      <c r="AC107" s="39">
        <f t="shared" si="170"/>
        <v>-280339.8000000001</v>
      </c>
      <c r="AD107" s="39">
        <f t="shared" si="170"/>
        <v>-280339.8</v>
      </c>
      <c r="AE107" s="55"/>
      <c r="AF107" s="39">
        <f>AF101+AF105</f>
        <v>-291945.62500000012</v>
      </c>
      <c r="AG107" s="39">
        <f t="shared" ref="AG107:AR107" si="171">AG101+AG105</f>
        <v>-303751.45000000013</v>
      </c>
      <c r="AH107" s="39">
        <f t="shared" si="171"/>
        <v>-315357.27500000014</v>
      </c>
      <c r="AI107" s="39">
        <f t="shared" si="171"/>
        <v>-326963.10000000015</v>
      </c>
      <c r="AJ107" s="39">
        <f t="shared" si="171"/>
        <v>-338568.92500000016</v>
      </c>
      <c r="AK107" s="39">
        <f t="shared" si="171"/>
        <v>-350674.75000000017</v>
      </c>
      <c r="AL107" s="39">
        <f t="shared" si="171"/>
        <v>-362280.57500000019</v>
      </c>
      <c r="AM107" s="39">
        <f t="shared" si="171"/>
        <v>-373886.4000000002</v>
      </c>
      <c r="AN107" s="39">
        <f t="shared" si="171"/>
        <v>-385492.22500000021</v>
      </c>
      <c r="AO107" s="39">
        <f t="shared" si="171"/>
        <v>-397298.05000000022</v>
      </c>
      <c r="AP107" s="39">
        <f t="shared" si="171"/>
        <v>-408903.87500000023</v>
      </c>
      <c r="AQ107" s="39">
        <f t="shared" si="171"/>
        <v>-420509.70000000024</v>
      </c>
      <c r="AR107" s="39">
        <f t="shared" si="171"/>
        <v>-420509.70000000007</v>
      </c>
    </row>
    <row r="108" spans="1:44" s="4" customFormat="1" ht="19.95" customHeight="1" thickBot="1">
      <c r="A108" s="73" t="s">
        <v>27</v>
      </c>
      <c r="D108" s="53">
        <f t="shared" ref="D108:P108" si="172">D107-D96</f>
        <v>-11605.825000000001</v>
      </c>
      <c r="E108" s="53">
        <f t="shared" si="172"/>
        <v>-11805.825000000001</v>
      </c>
      <c r="F108" s="53">
        <f t="shared" si="172"/>
        <v>-11605.825000000004</v>
      </c>
      <c r="G108" s="53">
        <f t="shared" si="172"/>
        <v>-11605.824999999997</v>
      </c>
      <c r="H108" s="53">
        <f t="shared" si="172"/>
        <v>-11605.824999999997</v>
      </c>
      <c r="I108" s="53">
        <f t="shared" si="172"/>
        <v>-12105.824999999997</v>
      </c>
      <c r="J108" s="53">
        <f t="shared" si="172"/>
        <v>-11605.824999999997</v>
      </c>
      <c r="K108" s="53">
        <f t="shared" si="172"/>
        <v>-11605.824999999997</v>
      </c>
      <c r="L108" s="53">
        <f t="shared" si="172"/>
        <v>-11605.824999999997</v>
      </c>
      <c r="M108" s="53">
        <f t="shared" si="172"/>
        <v>-11805.824999999997</v>
      </c>
      <c r="N108" s="53">
        <f t="shared" si="172"/>
        <v>-11605.824999999997</v>
      </c>
      <c r="O108" s="53">
        <f t="shared" si="172"/>
        <v>-11605.825000000012</v>
      </c>
      <c r="P108" s="53">
        <f t="shared" si="172"/>
        <v>-140169.9</v>
      </c>
      <c r="R108" s="53">
        <f t="shared" ref="R108:AD108" si="173">R107-R96</f>
        <v>-11605.825000000012</v>
      </c>
      <c r="S108" s="53">
        <f t="shared" si="173"/>
        <v>-11805.825000000012</v>
      </c>
      <c r="T108" s="53">
        <f t="shared" si="173"/>
        <v>-11605.825000000012</v>
      </c>
      <c r="U108" s="53">
        <f t="shared" si="173"/>
        <v>-11605.825000000012</v>
      </c>
      <c r="V108" s="53">
        <f t="shared" si="173"/>
        <v>-11605.825000000012</v>
      </c>
      <c r="W108" s="53">
        <f t="shared" si="173"/>
        <v>-12105.825000000012</v>
      </c>
      <c r="X108" s="53">
        <f t="shared" si="173"/>
        <v>-11605.825000000012</v>
      </c>
      <c r="Y108" s="53">
        <f t="shared" si="173"/>
        <v>-11605.825000000012</v>
      </c>
      <c r="Z108" s="53">
        <f t="shared" si="173"/>
        <v>-11605.825000000012</v>
      </c>
      <c r="AA108" s="53">
        <f t="shared" si="173"/>
        <v>-11805.825000000012</v>
      </c>
      <c r="AB108" s="53">
        <f t="shared" si="173"/>
        <v>-11605.824999999983</v>
      </c>
      <c r="AC108" s="53">
        <f t="shared" si="173"/>
        <v>-11605.825000000012</v>
      </c>
      <c r="AD108" s="53">
        <f t="shared" si="173"/>
        <v>-140169.9</v>
      </c>
      <c r="AF108" s="53">
        <f t="shared" ref="AF108:AR108" si="174">AF107-AF96</f>
        <v>-11605.825000000012</v>
      </c>
      <c r="AG108" s="53">
        <f t="shared" si="174"/>
        <v>-11805.825000000012</v>
      </c>
      <c r="AH108" s="53">
        <f t="shared" si="174"/>
        <v>-11605.825000000012</v>
      </c>
      <c r="AI108" s="53">
        <f t="shared" si="174"/>
        <v>-11605.825000000012</v>
      </c>
      <c r="AJ108" s="53">
        <f t="shared" si="174"/>
        <v>-11605.825000000012</v>
      </c>
      <c r="AK108" s="53">
        <f t="shared" si="174"/>
        <v>-12105.825000000012</v>
      </c>
      <c r="AL108" s="53">
        <f t="shared" si="174"/>
        <v>-11605.825000000012</v>
      </c>
      <c r="AM108" s="53">
        <f t="shared" si="174"/>
        <v>-11605.825000000012</v>
      </c>
      <c r="AN108" s="53">
        <f t="shared" si="174"/>
        <v>-11605.825000000012</v>
      </c>
      <c r="AO108" s="53">
        <f t="shared" si="174"/>
        <v>-11805.825000000012</v>
      </c>
      <c r="AP108" s="53">
        <f t="shared" si="174"/>
        <v>-11605.825000000012</v>
      </c>
      <c r="AQ108" s="53">
        <f t="shared" si="174"/>
        <v>-11605.825000000012</v>
      </c>
      <c r="AR108" s="53">
        <f t="shared" si="174"/>
        <v>-140169.89999999997</v>
      </c>
    </row>
    <row r="109" spans="1:44" ht="13.8" thickTop="1"/>
  </sheetData>
  <sheetProtection selectLockedCells="1" selectUnlockedCells="1"/>
  <mergeCells count="3">
    <mergeCell ref="AF2:AR2"/>
    <mergeCell ref="D2:P2"/>
    <mergeCell ref="R2:AD2"/>
  </mergeCells>
  <pageMargins left="0.47244094488188981" right="0" top="0.39370078740157483" bottom="0" header="0.51181102362204722" footer="0.31496062992125984"/>
  <pageSetup paperSize="8" scale="38" firstPageNumber="0" orientation="portrait" r:id="rId1"/>
  <headerFooter alignWithMargins="0">
    <oddFooter>&amp;C&amp;"Swis721 Lt BT,Normal"&amp;A&amp;R&amp;"Swis721 Lt BT,Normal"&amp;D</oddFooter>
  </headerFooter>
  <colBreaks count="3" manualBreakCount="3">
    <brk id="17" max="1048575" man="1"/>
    <brk id="31" max="1048575" man="1"/>
    <brk id="44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Plan P&amp;L + trésorerie </vt:lpstr>
      <vt:lpstr>'Plan P&amp;L + trésorerie '!__xlnm.Print_Area</vt:lpstr>
      <vt:lpstr>'Plan P&amp;L + trésorerie '!__xlnm.Print_Titles</vt:lpstr>
      <vt:lpstr>'Plan P&amp;L + trésorerie '!Impression_des_titres</vt:lpstr>
      <vt:lpstr>'Plan P&amp;L + trésorerie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Template P&amp;L pour conseils</dc:title>
  <dc:creator>J. Ayuso</dc:creator>
  <cp:lastModifiedBy>Joseph Ayuso</cp:lastModifiedBy>
  <cp:lastPrinted>2018-06-18T06:29:20Z</cp:lastPrinted>
  <dcterms:created xsi:type="dcterms:W3CDTF">2014-10-27T08:55:10Z</dcterms:created>
  <dcterms:modified xsi:type="dcterms:W3CDTF">2024-12-20T09:28:04Z</dcterms:modified>
</cp:coreProperties>
</file>