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friup-my.sharepoint.com/personal/administrateur_friup_ch1/Documents/Fri Up/Support startup/Outils et modèles/Start.friup.ch/Allemand/Ich bereite mich vor/"/>
    </mc:Choice>
  </mc:AlternateContent>
  <xr:revisionPtr revIDLastSave="27" documentId="8_{5D0F0E2A-A565-48EF-844F-4A46CCE5067B}" xr6:coauthVersionLast="47" xr6:coauthVersionMax="47" xr10:uidLastSave="{ABF7FCA4-C647-44F3-A7B3-51153F32038C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'!$A$1:$AR$152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76" i="10" l="1"/>
  <c r="AP76" i="10"/>
  <c r="AO76" i="10"/>
  <c r="AN76" i="10"/>
  <c r="AM76" i="10"/>
  <c r="AL76" i="10"/>
  <c r="AK76" i="10"/>
  <c r="AJ76" i="10"/>
  <c r="AI76" i="10"/>
  <c r="AH76" i="10"/>
  <c r="AG76" i="10"/>
  <c r="AF76" i="10"/>
  <c r="AC76" i="10"/>
  <c r="AB76" i="10"/>
  <c r="AA76" i="10"/>
  <c r="Z76" i="10"/>
  <c r="Y76" i="10"/>
  <c r="X76" i="10"/>
  <c r="W76" i="10"/>
  <c r="V76" i="10"/>
  <c r="U76" i="10"/>
  <c r="T76" i="10"/>
  <c r="S76" i="10"/>
  <c r="R76" i="10"/>
  <c r="E76" i="10"/>
  <c r="F76" i="10"/>
  <c r="G76" i="10"/>
  <c r="H76" i="10"/>
  <c r="I76" i="10"/>
  <c r="J76" i="10"/>
  <c r="K76" i="10"/>
  <c r="L76" i="10"/>
  <c r="M76" i="10"/>
  <c r="N76" i="10"/>
  <c r="O76" i="10"/>
  <c r="D76" i="10"/>
  <c r="AQ70" i="10"/>
  <c r="AP70" i="10"/>
  <c r="AO70" i="10"/>
  <c r="AN70" i="10"/>
  <c r="AM70" i="10"/>
  <c r="AL70" i="10"/>
  <c r="AK70" i="10"/>
  <c r="AJ70" i="10"/>
  <c r="AI70" i="10"/>
  <c r="AH70" i="10"/>
  <c r="AG70" i="10"/>
  <c r="AF70" i="10"/>
  <c r="AC70" i="10"/>
  <c r="AB70" i="10"/>
  <c r="AA70" i="10"/>
  <c r="Z70" i="10"/>
  <c r="Y70" i="10"/>
  <c r="X70" i="10"/>
  <c r="W70" i="10"/>
  <c r="V70" i="10"/>
  <c r="U70" i="10"/>
  <c r="T70" i="10"/>
  <c r="S70" i="10"/>
  <c r="R70" i="10"/>
  <c r="E70" i="10"/>
  <c r="F70" i="10"/>
  <c r="G70" i="10"/>
  <c r="H70" i="10"/>
  <c r="I70" i="10"/>
  <c r="J70" i="10"/>
  <c r="K70" i="10"/>
  <c r="L70" i="10"/>
  <c r="M70" i="10"/>
  <c r="N70" i="10"/>
  <c r="O70" i="10"/>
  <c r="D70" i="10"/>
  <c r="C75" i="10"/>
  <c r="C69" i="10"/>
  <c r="AR132" i="10"/>
  <c r="AD132" i="10"/>
  <c r="P132" i="10"/>
  <c r="AR104" i="10" l="1"/>
  <c r="AD104" i="10"/>
  <c r="P104" i="10"/>
  <c r="O89" i="10"/>
  <c r="N89" i="10"/>
  <c r="M89" i="10"/>
  <c r="L89" i="10"/>
  <c r="K89" i="10"/>
  <c r="J89" i="10"/>
  <c r="I89" i="10"/>
  <c r="H89" i="10"/>
  <c r="G89" i="10"/>
  <c r="F89" i="10"/>
  <c r="E89" i="10"/>
  <c r="D89" i="10"/>
  <c r="D95" i="10"/>
  <c r="E95" i="10"/>
  <c r="F95" i="10"/>
  <c r="G95" i="10"/>
  <c r="H95" i="10"/>
  <c r="I95" i="10"/>
  <c r="J95" i="10"/>
  <c r="K95" i="10"/>
  <c r="D96" i="10"/>
  <c r="E96" i="10"/>
  <c r="F96" i="10"/>
  <c r="G96" i="10"/>
  <c r="H96" i="10"/>
  <c r="I96" i="10"/>
  <c r="J96" i="10"/>
  <c r="K96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E55" i="10"/>
  <c r="F55" i="10"/>
  <c r="G55" i="10"/>
  <c r="H55" i="10"/>
  <c r="I55" i="10"/>
  <c r="J55" i="10"/>
  <c r="K55" i="10"/>
  <c r="L55" i="10"/>
  <c r="M55" i="10"/>
  <c r="N55" i="10"/>
  <c r="O55" i="10"/>
  <c r="D55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E52" i="10"/>
  <c r="F52" i="10"/>
  <c r="G52" i="10"/>
  <c r="H52" i="10"/>
  <c r="I52" i="10"/>
  <c r="J52" i="10"/>
  <c r="K52" i="10"/>
  <c r="L52" i="10"/>
  <c r="M52" i="10"/>
  <c r="N52" i="10"/>
  <c r="O52" i="10"/>
  <c r="D52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E51" i="10"/>
  <c r="E57" i="10" s="1"/>
  <c r="F51" i="10"/>
  <c r="G51" i="10"/>
  <c r="H51" i="10"/>
  <c r="I51" i="10"/>
  <c r="J51" i="10"/>
  <c r="K51" i="10"/>
  <c r="L51" i="10"/>
  <c r="M51" i="10"/>
  <c r="N51" i="10"/>
  <c r="O51" i="10"/>
  <c r="D51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F49" i="10"/>
  <c r="G49" i="10"/>
  <c r="H49" i="10"/>
  <c r="I49" i="10"/>
  <c r="J49" i="10"/>
  <c r="K49" i="10"/>
  <c r="L49" i="10"/>
  <c r="M49" i="10"/>
  <c r="N49" i="10"/>
  <c r="O49" i="10"/>
  <c r="D49" i="10"/>
  <c r="AQ54" i="10"/>
  <c r="AP54" i="10"/>
  <c r="AO54" i="10"/>
  <c r="AN54" i="10"/>
  <c r="AM54" i="10"/>
  <c r="AL54" i="10"/>
  <c r="AK54" i="10"/>
  <c r="AJ54" i="10"/>
  <c r="AI54" i="10"/>
  <c r="AH54" i="10"/>
  <c r="AG54" i="10"/>
  <c r="AF54" i="10"/>
  <c r="AC54" i="10"/>
  <c r="AB54" i="10"/>
  <c r="AA54" i="10"/>
  <c r="Z54" i="10"/>
  <c r="Y54" i="10"/>
  <c r="X54" i="10"/>
  <c r="W54" i="10"/>
  <c r="V54" i="10"/>
  <c r="U54" i="10"/>
  <c r="T54" i="10"/>
  <c r="S54" i="10"/>
  <c r="R54" i="10"/>
  <c r="AR54" i="10" l="1"/>
  <c r="AD5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E41" i="10"/>
  <c r="F41" i="10"/>
  <c r="G41" i="10"/>
  <c r="H41" i="10"/>
  <c r="I41" i="10"/>
  <c r="J41" i="10"/>
  <c r="K41" i="10"/>
  <c r="L41" i="10"/>
  <c r="M41" i="10"/>
  <c r="N41" i="10"/>
  <c r="O41" i="10"/>
  <c r="D41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C40" i="10"/>
  <c r="AB40" i="10"/>
  <c r="AA40" i="10"/>
  <c r="Z40" i="10"/>
  <c r="Y40" i="10"/>
  <c r="X40" i="10"/>
  <c r="W40" i="10"/>
  <c r="V40" i="10"/>
  <c r="U40" i="10"/>
  <c r="T40" i="10"/>
  <c r="S40" i="10"/>
  <c r="R40" i="10"/>
  <c r="E40" i="10"/>
  <c r="F40" i="10"/>
  <c r="G40" i="10"/>
  <c r="H40" i="10"/>
  <c r="I40" i="10"/>
  <c r="J40" i="10"/>
  <c r="K40" i="10"/>
  <c r="L40" i="10"/>
  <c r="M40" i="10"/>
  <c r="N40" i="10"/>
  <c r="O40" i="10"/>
  <c r="D40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E38" i="10"/>
  <c r="F38" i="10"/>
  <c r="G38" i="10"/>
  <c r="H38" i="10"/>
  <c r="I38" i="10"/>
  <c r="J38" i="10"/>
  <c r="K38" i="10"/>
  <c r="L38" i="10"/>
  <c r="M38" i="10"/>
  <c r="N38" i="10"/>
  <c r="O38" i="10"/>
  <c r="D38" i="10"/>
  <c r="AQ30" i="10"/>
  <c r="AQ32" i="10" s="1"/>
  <c r="AP30" i="10"/>
  <c r="AP32" i="10" s="1"/>
  <c r="AO30" i="10"/>
  <c r="AO32" i="10" s="1"/>
  <c r="AN30" i="10"/>
  <c r="AN32" i="10" s="1"/>
  <c r="AM30" i="10"/>
  <c r="AM32" i="10" s="1"/>
  <c r="AL30" i="10"/>
  <c r="AL32" i="10" s="1"/>
  <c r="AK30" i="10"/>
  <c r="AK32" i="10" s="1"/>
  <c r="AJ30" i="10"/>
  <c r="AJ32" i="10" s="1"/>
  <c r="AI30" i="10"/>
  <c r="AI32" i="10" s="1"/>
  <c r="AH30" i="10"/>
  <c r="AH32" i="10" s="1"/>
  <c r="AG30" i="10"/>
  <c r="AG32" i="10" s="1"/>
  <c r="AF30" i="10"/>
  <c r="AF32" i="10" s="1"/>
  <c r="AC30" i="10"/>
  <c r="AC32" i="10" s="1"/>
  <c r="AB30" i="10"/>
  <c r="AB32" i="10" s="1"/>
  <c r="AA30" i="10"/>
  <c r="AA32" i="10" s="1"/>
  <c r="Z30" i="10"/>
  <c r="Z32" i="10" s="1"/>
  <c r="Y30" i="10"/>
  <c r="Y32" i="10" s="1"/>
  <c r="X30" i="10"/>
  <c r="X32" i="10" s="1"/>
  <c r="W30" i="10"/>
  <c r="W32" i="10" s="1"/>
  <c r="V30" i="10"/>
  <c r="V32" i="10" s="1"/>
  <c r="U30" i="10"/>
  <c r="U32" i="10" s="1"/>
  <c r="T30" i="10"/>
  <c r="T32" i="10" s="1"/>
  <c r="S30" i="10"/>
  <c r="S32" i="10" s="1"/>
  <c r="R30" i="10"/>
  <c r="R32" i="10" s="1"/>
  <c r="E30" i="10"/>
  <c r="E32" i="10" s="1"/>
  <c r="F30" i="10"/>
  <c r="F32" i="10" s="1"/>
  <c r="G30" i="10"/>
  <c r="G32" i="10" s="1"/>
  <c r="H30" i="10"/>
  <c r="H32" i="10" s="1"/>
  <c r="I30" i="10"/>
  <c r="I32" i="10" s="1"/>
  <c r="J30" i="10"/>
  <c r="J32" i="10" s="1"/>
  <c r="K30" i="10"/>
  <c r="K32" i="10" s="1"/>
  <c r="L30" i="10"/>
  <c r="L32" i="10" s="1"/>
  <c r="M30" i="10"/>
  <c r="M32" i="10" s="1"/>
  <c r="N30" i="10"/>
  <c r="N32" i="10" s="1"/>
  <c r="O30" i="10"/>
  <c r="O32" i="10" s="1"/>
  <c r="D30" i="10"/>
  <c r="D32" i="10" s="1"/>
  <c r="AR29" i="10"/>
  <c r="AD29" i="10"/>
  <c r="P29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C21" i="10"/>
  <c r="AB21" i="10"/>
  <c r="AA21" i="10"/>
  <c r="Z21" i="10"/>
  <c r="Y21" i="10"/>
  <c r="X21" i="10"/>
  <c r="W21" i="10"/>
  <c r="V21" i="10"/>
  <c r="U21" i="10"/>
  <c r="T21" i="10"/>
  <c r="S21" i="10"/>
  <c r="R21" i="10"/>
  <c r="E21" i="10"/>
  <c r="F21" i="10"/>
  <c r="G21" i="10"/>
  <c r="H21" i="10"/>
  <c r="I21" i="10"/>
  <c r="J21" i="10"/>
  <c r="K21" i="10"/>
  <c r="L21" i="10"/>
  <c r="M21" i="10"/>
  <c r="N21" i="10"/>
  <c r="O21" i="10"/>
  <c r="D21" i="10"/>
  <c r="C24" i="10"/>
  <c r="L24" i="10" s="1"/>
  <c r="C23" i="10"/>
  <c r="AQ20" i="10"/>
  <c r="AQ57" i="10" s="1"/>
  <c r="AP20" i="10"/>
  <c r="AP57" i="10" s="1"/>
  <c r="AO20" i="10"/>
  <c r="AO57" i="10" s="1"/>
  <c r="AN20" i="10"/>
  <c r="AN57" i="10" s="1"/>
  <c r="AM20" i="10"/>
  <c r="AM57" i="10" s="1"/>
  <c r="AL20" i="10"/>
  <c r="AL57" i="10" s="1"/>
  <c r="AK20" i="10"/>
  <c r="AK57" i="10" s="1"/>
  <c r="AJ20" i="10"/>
  <c r="AJ57" i="10" s="1"/>
  <c r="AI20" i="10"/>
  <c r="AI57" i="10" s="1"/>
  <c r="AH20" i="10"/>
  <c r="AH57" i="10" s="1"/>
  <c r="AG20" i="10"/>
  <c r="AG57" i="10" s="1"/>
  <c r="AF20" i="10"/>
  <c r="AF57" i="10" s="1"/>
  <c r="AC20" i="10"/>
  <c r="AC57" i="10" s="1"/>
  <c r="AB20" i="10"/>
  <c r="AB57" i="10" s="1"/>
  <c r="AA20" i="10"/>
  <c r="AA57" i="10" s="1"/>
  <c r="Z20" i="10"/>
  <c r="Z57" i="10" s="1"/>
  <c r="Y20" i="10"/>
  <c r="Y57" i="10" s="1"/>
  <c r="X20" i="10"/>
  <c r="X57" i="10" s="1"/>
  <c r="W20" i="10"/>
  <c r="W57" i="10" s="1"/>
  <c r="V20" i="10"/>
  <c r="V57" i="10" s="1"/>
  <c r="U20" i="10"/>
  <c r="U57" i="10" s="1"/>
  <c r="T20" i="10"/>
  <c r="T57" i="10" s="1"/>
  <c r="S20" i="10"/>
  <c r="S57" i="10" s="1"/>
  <c r="R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AR18" i="10"/>
  <c r="AD18" i="10"/>
  <c r="P18" i="10"/>
  <c r="C13" i="10"/>
  <c r="C12" i="10"/>
  <c r="AI12" i="10" s="1"/>
  <c r="AI43" i="10" s="1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C10" i="10"/>
  <c r="AB10" i="10"/>
  <c r="AA10" i="10"/>
  <c r="Z10" i="10"/>
  <c r="Y10" i="10"/>
  <c r="X10" i="10"/>
  <c r="W10" i="10"/>
  <c r="V10" i="10"/>
  <c r="U10" i="10"/>
  <c r="T10" i="10"/>
  <c r="S10" i="10"/>
  <c r="R10" i="10"/>
  <c r="E10" i="10"/>
  <c r="F10" i="10"/>
  <c r="G10" i="10"/>
  <c r="H10" i="10"/>
  <c r="I10" i="10"/>
  <c r="J10" i="10"/>
  <c r="K10" i="10"/>
  <c r="L10" i="10"/>
  <c r="M10" i="10"/>
  <c r="N10" i="10"/>
  <c r="O10" i="10"/>
  <c r="D10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C9" i="10"/>
  <c r="AB9" i="10"/>
  <c r="AA9" i="10"/>
  <c r="Z9" i="10"/>
  <c r="Y9" i="10"/>
  <c r="X9" i="10"/>
  <c r="W9" i="10"/>
  <c r="V9" i="10"/>
  <c r="U9" i="10"/>
  <c r="T9" i="10"/>
  <c r="S9" i="10"/>
  <c r="R9" i="10"/>
  <c r="E9" i="10"/>
  <c r="F9" i="10"/>
  <c r="G9" i="10"/>
  <c r="H9" i="10"/>
  <c r="I9" i="10"/>
  <c r="J9" i="10"/>
  <c r="K9" i="10"/>
  <c r="L9" i="10"/>
  <c r="M9" i="10"/>
  <c r="N9" i="10"/>
  <c r="O9" i="10"/>
  <c r="D9" i="10"/>
  <c r="AR7" i="10"/>
  <c r="AD7" i="10"/>
  <c r="P7" i="10"/>
  <c r="Z24" i="10" l="1"/>
  <c r="AI46" i="10"/>
  <c r="AI59" i="10" s="1"/>
  <c r="AM12" i="10"/>
  <c r="AM43" i="10" s="1"/>
  <c r="AD38" i="10"/>
  <c r="AD9" i="10"/>
  <c r="S23" i="10"/>
  <c r="U12" i="10"/>
  <c r="U43" i="10" s="1"/>
  <c r="U46" i="10" s="1"/>
  <c r="U59" i="10" s="1"/>
  <c r="AM46" i="10"/>
  <c r="AM59" i="10" s="1"/>
  <c r="M12" i="10"/>
  <c r="M43" i="10" s="1"/>
  <c r="M46" i="10" s="1"/>
  <c r="Y12" i="10"/>
  <c r="Y43" i="10" s="1"/>
  <c r="Y46" i="10" s="1"/>
  <c r="Y59" i="10" s="1"/>
  <c r="AR49" i="10"/>
  <c r="I12" i="10"/>
  <c r="I43" i="10" s="1"/>
  <c r="I46" i="10" s="1"/>
  <c r="AC12" i="10"/>
  <c r="AC43" i="10" s="1"/>
  <c r="AC46" i="10" s="1"/>
  <c r="AC59" i="10" s="1"/>
  <c r="P38" i="10"/>
  <c r="E12" i="10"/>
  <c r="E43" i="10" s="1"/>
  <c r="E46" i="10" s="1"/>
  <c r="P49" i="10"/>
  <c r="R57" i="10"/>
  <c r="AD57" i="10" s="1"/>
  <c r="AD49" i="10"/>
  <c r="AR57" i="10"/>
  <c r="AR38" i="10"/>
  <c r="D12" i="10"/>
  <c r="D43" i="10" s="1"/>
  <c r="D46" i="10" s="1"/>
  <c r="H12" i="10"/>
  <c r="H43" i="10" s="1"/>
  <c r="H46" i="10" s="1"/>
  <c r="V12" i="10"/>
  <c r="V43" i="10" s="1"/>
  <c r="V46" i="10" s="1"/>
  <c r="V59" i="10" s="1"/>
  <c r="AF12" i="10"/>
  <c r="AF43" i="10" s="1"/>
  <c r="AF46" i="10" s="1"/>
  <c r="AF59" i="10" s="1"/>
  <c r="AN12" i="10"/>
  <c r="AN43" i="10" s="1"/>
  <c r="AN46" i="10" s="1"/>
  <c r="AN59" i="10" s="1"/>
  <c r="W23" i="10"/>
  <c r="H24" i="10"/>
  <c r="AF24" i="10"/>
  <c r="AR20" i="10"/>
  <c r="AJ23" i="10"/>
  <c r="R24" i="10"/>
  <c r="AJ24" i="10"/>
  <c r="L12" i="10"/>
  <c r="L43" i="10" s="1"/>
  <c r="L46" i="10" s="1"/>
  <c r="R12" i="10"/>
  <c r="R43" i="10" s="1"/>
  <c r="R46" i="10" s="1"/>
  <c r="Z12" i="10"/>
  <c r="Z43" i="10" s="1"/>
  <c r="Z46" i="10" s="1"/>
  <c r="Z59" i="10" s="1"/>
  <c r="AJ12" i="10"/>
  <c r="AJ43" i="10" s="1"/>
  <c r="AJ46" i="10" s="1"/>
  <c r="AJ59" i="10" s="1"/>
  <c r="E23" i="10"/>
  <c r="AN23" i="10"/>
  <c r="D24" i="10"/>
  <c r="V24" i="10"/>
  <c r="AN24" i="10"/>
  <c r="AR9" i="10"/>
  <c r="O12" i="10"/>
  <c r="O43" i="10" s="1"/>
  <c r="O46" i="10" s="1"/>
  <c r="K12" i="10"/>
  <c r="K43" i="10" s="1"/>
  <c r="K46" i="10" s="1"/>
  <c r="G12" i="10"/>
  <c r="G43" i="10" s="1"/>
  <c r="G46" i="10" s="1"/>
  <c r="S12" i="10"/>
  <c r="S43" i="10" s="1"/>
  <c r="S46" i="10" s="1"/>
  <c r="S59" i="10" s="1"/>
  <c r="W12" i="10"/>
  <c r="W43" i="10" s="1"/>
  <c r="W46" i="10" s="1"/>
  <c r="W59" i="10" s="1"/>
  <c r="AA12" i="10"/>
  <c r="AA43" i="10" s="1"/>
  <c r="AA46" i="10" s="1"/>
  <c r="AA59" i="10" s="1"/>
  <c r="AG12" i="10"/>
  <c r="AG43" i="10" s="1"/>
  <c r="AG46" i="10" s="1"/>
  <c r="AG59" i="10" s="1"/>
  <c r="AK12" i="10"/>
  <c r="AK43" i="10" s="1"/>
  <c r="AK46" i="10" s="1"/>
  <c r="AK59" i="10" s="1"/>
  <c r="AP12" i="10"/>
  <c r="AP43" i="10" s="1"/>
  <c r="AP46" i="10" s="1"/>
  <c r="AP59" i="10" s="1"/>
  <c r="I23" i="10"/>
  <c r="I54" i="10" s="1"/>
  <c r="I57" i="10" s="1"/>
  <c r="AA23" i="10"/>
  <c r="AQ23" i="10"/>
  <c r="AM23" i="10"/>
  <c r="AI23" i="10"/>
  <c r="Z23" i="10"/>
  <c r="V23" i="10"/>
  <c r="R23" i="10"/>
  <c r="L23" i="10"/>
  <c r="H23" i="10"/>
  <c r="H54" i="10" s="1"/>
  <c r="H57" i="10" s="1"/>
  <c r="D23" i="10"/>
  <c r="AP23" i="10"/>
  <c r="AL23" i="10"/>
  <c r="AH23" i="10"/>
  <c r="AC23" i="10"/>
  <c r="Y23" i="10"/>
  <c r="U23" i="10"/>
  <c r="O23" i="10"/>
  <c r="O54" i="10" s="1"/>
  <c r="O57" i="10" s="1"/>
  <c r="K23" i="10"/>
  <c r="K54" i="10" s="1"/>
  <c r="K57" i="10" s="1"/>
  <c r="G23" i="10"/>
  <c r="G54" i="10" s="1"/>
  <c r="G57" i="10" s="1"/>
  <c r="AO12" i="10"/>
  <c r="AO43" i="10" s="1"/>
  <c r="AO46" i="10" s="1"/>
  <c r="AO59" i="10" s="1"/>
  <c r="AO23" i="10"/>
  <c r="AK23" i="10"/>
  <c r="AG23" i="10"/>
  <c r="AB23" i="10"/>
  <c r="X23" i="10"/>
  <c r="T23" i="10"/>
  <c r="N23" i="10"/>
  <c r="N54" i="10" s="1"/>
  <c r="N57" i="10" s="1"/>
  <c r="J23" i="10"/>
  <c r="J54" i="10" s="1"/>
  <c r="J57" i="10" s="1"/>
  <c r="F23" i="10"/>
  <c r="F54" i="10" s="1"/>
  <c r="F57" i="10" s="1"/>
  <c r="N12" i="10"/>
  <c r="N43" i="10" s="1"/>
  <c r="N46" i="10" s="1"/>
  <c r="J12" i="10"/>
  <c r="J43" i="10" s="1"/>
  <c r="J46" i="10" s="1"/>
  <c r="F12" i="10"/>
  <c r="F43" i="10" s="1"/>
  <c r="F46" i="10" s="1"/>
  <c r="T12" i="10"/>
  <c r="T43" i="10" s="1"/>
  <c r="T46" i="10" s="1"/>
  <c r="T59" i="10" s="1"/>
  <c r="X12" i="10"/>
  <c r="X43" i="10" s="1"/>
  <c r="X46" i="10" s="1"/>
  <c r="X59" i="10" s="1"/>
  <c r="AB12" i="10"/>
  <c r="AB43" i="10" s="1"/>
  <c r="AB46" i="10" s="1"/>
  <c r="AB59" i="10" s="1"/>
  <c r="AH12" i="10"/>
  <c r="AH43" i="10" s="1"/>
  <c r="AH46" i="10" s="1"/>
  <c r="AH59" i="10" s="1"/>
  <c r="AL12" i="10"/>
  <c r="AL43" i="10" s="1"/>
  <c r="AL46" i="10" s="1"/>
  <c r="AL59" i="10" s="1"/>
  <c r="AQ12" i="10"/>
  <c r="AQ43" i="10" s="1"/>
  <c r="AQ46" i="10" s="1"/>
  <c r="AQ59" i="10" s="1"/>
  <c r="AD20" i="10"/>
  <c r="M23" i="10"/>
  <c r="M54" i="10" s="1"/>
  <c r="M57" i="10" s="1"/>
  <c r="AF23" i="10"/>
  <c r="O24" i="10"/>
  <c r="K24" i="10"/>
  <c r="G24" i="10"/>
  <c r="S24" i="10"/>
  <c r="W24" i="10"/>
  <c r="AA24" i="10"/>
  <c r="AG24" i="10"/>
  <c r="AK24" i="10"/>
  <c r="AO24" i="10"/>
  <c r="N24" i="10"/>
  <c r="J24" i="10"/>
  <c r="F24" i="10"/>
  <c r="T24" i="10"/>
  <c r="X24" i="10"/>
  <c r="AB24" i="10"/>
  <c r="AH24" i="10"/>
  <c r="AL24" i="10"/>
  <c r="AP24" i="10"/>
  <c r="P20" i="10"/>
  <c r="M24" i="10"/>
  <c r="I24" i="10"/>
  <c r="E24" i="10"/>
  <c r="U24" i="10"/>
  <c r="Y24" i="10"/>
  <c r="AC24" i="10"/>
  <c r="AI24" i="10"/>
  <c r="AM24" i="10"/>
  <c r="AQ24" i="10"/>
  <c r="P9" i="10"/>
  <c r="D73" i="10"/>
  <c r="E73" i="10"/>
  <c r="F73" i="10"/>
  <c r="G73" i="10"/>
  <c r="H73" i="10"/>
  <c r="I73" i="10"/>
  <c r="J73" i="10"/>
  <c r="K73" i="10"/>
  <c r="D67" i="10"/>
  <c r="E67" i="10"/>
  <c r="F67" i="10"/>
  <c r="G67" i="10"/>
  <c r="H67" i="10"/>
  <c r="I67" i="10"/>
  <c r="J67" i="10"/>
  <c r="K67" i="10"/>
  <c r="P139" i="10"/>
  <c r="P140" i="10"/>
  <c r="S26" i="10" l="1"/>
  <c r="M26" i="10"/>
  <c r="G59" i="10"/>
  <c r="I59" i="10"/>
  <c r="R59" i="10"/>
  <c r="L26" i="10"/>
  <c r="L54" i="10"/>
  <c r="L57" i="10" s="1"/>
  <c r="L59" i="10" s="1"/>
  <c r="E59" i="10"/>
  <c r="W26" i="10"/>
  <c r="F59" i="10"/>
  <c r="K59" i="10"/>
  <c r="H59" i="10"/>
  <c r="E26" i="10"/>
  <c r="J59" i="10"/>
  <c r="D26" i="10"/>
  <c r="D54" i="10"/>
  <c r="O59" i="10"/>
  <c r="M59" i="10"/>
  <c r="N59" i="10"/>
  <c r="Z26" i="10"/>
  <c r="AR43" i="10"/>
  <c r="AD43" i="10"/>
  <c r="P43" i="10"/>
  <c r="H26" i="10"/>
  <c r="Y26" i="10"/>
  <c r="N26" i="10"/>
  <c r="AA26" i="10"/>
  <c r="AJ26" i="10"/>
  <c r="AF26" i="10"/>
  <c r="AP26" i="10"/>
  <c r="X26" i="10"/>
  <c r="J26" i="10"/>
  <c r="AB26" i="10"/>
  <c r="K26" i="10"/>
  <c r="AC26" i="10"/>
  <c r="I26" i="10"/>
  <c r="G26" i="10"/>
  <c r="AN26" i="10"/>
  <c r="T26" i="10"/>
  <c r="V26" i="10"/>
  <c r="AH26" i="10"/>
  <c r="AI26" i="10"/>
  <c r="AK26" i="10"/>
  <c r="U26" i="10"/>
  <c r="AL26" i="10"/>
  <c r="AM26" i="10"/>
  <c r="O26" i="10"/>
  <c r="F26" i="10"/>
  <c r="AO26" i="10"/>
  <c r="AQ26" i="10"/>
  <c r="AD23" i="10"/>
  <c r="AR23" i="10"/>
  <c r="AD32" i="10"/>
  <c r="P32" i="10"/>
  <c r="P23" i="10"/>
  <c r="R26" i="10"/>
  <c r="AR32" i="10"/>
  <c r="AG26" i="10"/>
  <c r="M73" i="10"/>
  <c r="N73" i="10"/>
  <c r="O73" i="10"/>
  <c r="L73" i="10"/>
  <c r="M67" i="10"/>
  <c r="N67" i="10"/>
  <c r="O67" i="10"/>
  <c r="L67" i="10"/>
  <c r="P54" i="10" l="1"/>
  <c r="D57" i="10"/>
  <c r="P26" i="10"/>
  <c r="AD26" i="10"/>
  <c r="AR26" i="10"/>
  <c r="E92" i="10"/>
  <c r="F92" i="10"/>
  <c r="G92" i="10"/>
  <c r="H92" i="10"/>
  <c r="I92" i="10"/>
  <c r="J92" i="10"/>
  <c r="K92" i="10"/>
  <c r="L92" i="10"/>
  <c r="M92" i="10"/>
  <c r="N92" i="10"/>
  <c r="O92" i="10"/>
  <c r="D92" i="10"/>
  <c r="AR90" i="10"/>
  <c r="AD90" i="10"/>
  <c r="P90" i="10"/>
  <c r="P57" i="10" l="1"/>
  <c r="D59" i="10"/>
  <c r="AQ147" i="10"/>
  <c r="AP147" i="10"/>
  <c r="AO147" i="10"/>
  <c r="AN147" i="10"/>
  <c r="AM147" i="10"/>
  <c r="AL147" i="10"/>
  <c r="AK147" i="10"/>
  <c r="AJ147" i="10"/>
  <c r="AI147" i="10"/>
  <c r="AH147" i="10"/>
  <c r="AG147" i="10"/>
  <c r="AF147" i="10"/>
  <c r="AC147" i="10"/>
  <c r="AB147" i="10"/>
  <c r="AA147" i="10"/>
  <c r="Z147" i="10"/>
  <c r="Y147" i="10"/>
  <c r="X147" i="10"/>
  <c r="W147" i="10"/>
  <c r="V147" i="10"/>
  <c r="U147" i="10"/>
  <c r="T147" i="10"/>
  <c r="S147" i="10"/>
  <c r="R147" i="10"/>
  <c r="E147" i="10"/>
  <c r="F147" i="10"/>
  <c r="G147" i="10"/>
  <c r="H147" i="10"/>
  <c r="I147" i="10"/>
  <c r="J147" i="10"/>
  <c r="K147" i="10"/>
  <c r="L147" i="10"/>
  <c r="M147" i="10"/>
  <c r="N147" i="10"/>
  <c r="O147" i="10"/>
  <c r="D147" i="10"/>
  <c r="AR107" i="10" l="1"/>
  <c r="AD107" i="10"/>
  <c r="P107" i="10"/>
  <c r="AR106" i="10"/>
  <c r="AD106" i="10"/>
  <c r="P106" i="10"/>
  <c r="AR105" i="10"/>
  <c r="AD105" i="10"/>
  <c r="P105" i="10"/>
  <c r="AJ109" i="10"/>
  <c r="V109" i="10"/>
  <c r="AN109" i="10"/>
  <c r="AF109" i="10"/>
  <c r="I109" i="10"/>
  <c r="E109" i="10"/>
  <c r="AD103" i="10"/>
  <c r="AD102" i="10"/>
  <c r="Z109" i="10"/>
  <c r="R109" i="10"/>
  <c r="P102" i="10"/>
  <c r="AD101" i="10"/>
  <c r="M109" i="10"/>
  <c r="P101" i="10"/>
  <c r="AQ95" i="10"/>
  <c r="AP95" i="10"/>
  <c r="AO95" i="10"/>
  <c r="AN95" i="10"/>
  <c r="AM95" i="10"/>
  <c r="AL95" i="10"/>
  <c r="AK95" i="10"/>
  <c r="AJ95" i="10"/>
  <c r="AI95" i="10"/>
  <c r="AH95" i="10"/>
  <c r="AG95" i="10"/>
  <c r="AF95" i="10"/>
  <c r="AC95" i="10"/>
  <c r="AB95" i="10"/>
  <c r="AA95" i="10"/>
  <c r="Z95" i="10"/>
  <c r="Y95" i="10"/>
  <c r="X95" i="10"/>
  <c r="W95" i="10"/>
  <c r="V95" i="10"/>
  <c r="U95" i="10"/>
  <c r="T95" i="10"/>
  <c r="S95" i="10"/>
  <c r="R95" i="10"/>
  <c r="L95" i="10"/>
  <c r="M95" i="10"/>
  <c r="N95" i="10"/>
  <c r="O95" i="10"/>
  <c r="E98" i="10" l="1"/>
  <c r="V96" i="10"/>
  <c r="D98" i="10"/>
  <c r="Z96" i="10"/>
  <c r="N96" i="10"/>
  <c r="N98" i="10" s="1"/>
  <c r="AN96" i="10"/>
  <c r="F109" i="10"/>
  <c r="AB109" i="10"/>
  <c r="AQ109" i="10"/>
  <c r="P95" i="10"/>
  <c r="AR102" i="10"/>
  <c r="P103" i="10"/>
  <c r="J109" i="10"/>
  <c r="N109" i="10"/>
  <c r="S109" i="10"/>
  <c r="W109" i="10"/>
  <c r="AA109" i="10"/>
  <c r="AG109" i="10"/>
  <c r="AK109" i="10"/>
  <c r="AO109" i="10"/>
  <c r="AF96" i="10"/>
  <c r="AR103" i="10"/>
  <c r="G109" i="10"/>
  <c r="K109" i="10"/>
  <c r="O109" i="10"/>
  <c r="T109" i="10"/>
  <c r="X109" i="10"/>
  <c r="AH109" i="10"/>
  <c r="AL109" i="10"/>
  <c r="AP109" i="10"/>
  <c r="R96" i="10"/>
  <c r="AJ96" i="10"/>
  <c r="H109" i="10"/>
  <c r="L109" i="10"/>
  <c r="U109" i="10"/>
  <c r="Y109" i="10"/>
  <c r="AC109" i="10"/>
  <c r="AI109" i="10"/>
  <c r="AM109" i="10"/>
  <c r="AR101" i="10"/>
  <c r="L96" i="10"/>
  <c r="L98" i="10" s="1"/>
  <c r="S96" i="10"/>
  <c r="W96" i="10"/>
  <c r="AA96" i="10"/>
  <c r="AG96" i="10"/>
  <c r="AK96" i="10"/>
  <c r="AO96" i="10"/>
  <c r="H98" i="10"/>
  <c r="T96" i="10"/>
  <c r="X96" i="10"/>
  <c r="AB96" i="10"/>
  <c r="AH96" i="10"/>
  <c r="AL96" i="10"/>
  <c r="AP96" i="10"/>
  <c r="U96" i="10"/>
  <c r="Y96" i="10"/>
  <c r="AC96" i="10"/>
  <c r="AI96" i="10"/>
  <c r="AM96" i="10"/>
  <c r="AQ96" i="10"/>
  <c r="O96" i="10"/>
  <c r="O98" i="10" s="1"/>
  <c r="K98" i="10"/>
  <c r="G98" i="10"/>
  <c r="J98" i="10"/>
  <c r="F98" i="10"/>
  <c r="M96" i="10"/>
  <c r="M98" i="10" s="1"/>
  <c r="I98" i="10"/>
  <c r="AD95" i="10"/>
  <c r="AR95" i="10"/>
  <c r="AD109" i="10" l="1"/>
  <c r="AR109" i="10"/>
  <c r="P96" i="10"/>
  <c r="AD96" i="10"/>
  <c r="D109" i="10"/>
  <c r="P109" i="10" s="1"/>
  <c r="AR96" i="10"/>
  <c r="P98" i="10"/>
  <c r="AQ89" i="10" l="1"/>
  <c r="AP89" i="10"/>
  <c r="AO89" i="10"/>
  <c r="AN89" i="10"/>
  <c r="AM89" i="10"/>
  <c r="AL89" i="10"/>
  <c r="AL92" i="10" s="1"/>
  <c r="AK89" i="10"/>
  <c r="AK92" i="10" s="1"/>
  <c r="AJ89" i="10"/>
  <c r="AI89" i="10"/>
  <c r="AH89" i="10"/>
  <c r="AG89" i="10"/>
  <c r="AF89" i="10"/>
  <c r="AC89" i="10"/>
  <c r="AC92" i="10" s="1"/>
  <c r="AB89" i="10"/>
  <c r="AB92" i="10" s="1"/>
  <c r="AA89" i="10"/>
  <c r="AA92" i="10" s="1"/>
  <c r="Z89" i="10"/>
  <c r="Y89" i="10"/>
  <c r="X89" i="10"/>
  <c r="W89" i="10"/>
  <c r="W92" i="10" s="1"/>
  <c r="V89" i="10"/>
  <c r="U89" i="10"/>
  <c r="U92" i="10" s="1"/>
  <c r="T89" i="10"/>
  <c r="T92" i="10" s="1"/>
  <c r="S89" i="10"/>
  <c r="S92" i="10" s="1"/>
  <c r="R89" i="10"/>
  <c r="P89" i="10"/>
  <c r="AQ92" i="10"/>
  <c r="AP92" i="10"/>
  <c r="AO92" i="10"/>
  <c r="AI92" i="10"/>
  <c r="AH92" i="10"/>
  <c r="AG92" i="10"/>
  <c r="Y92" i="10"/>
  <c r="X92" i="10"/>
  <c r="P88" i="10"/>
  <c r="AQ83" i="10"/>
  <c r="AP83" i="10"/>
  <c r="AO83" i="10"/>
  <c r="AN83" i="10"/>
  <c r="AM83" i="10"/>
  <c r="AL83" i="10"/>
  <c r="AK83" i="10"/>
  <c r="AJ83" i="10"/>
  <c r="AI83" i="10"/>
  <c r="AH83" i="10"/>
  <c r="AG83" i="10"/>
  <c r="AF83" i="10"/>
  <c r="AC83" i="10"/>
  <c r="AB83" i="10"/>
  <c r="AA83" i="10"/>
  <c r="Z83" i="10"/>
  <c r="Y83" i="10"/>
  <c r="X83" i="10"/>
  <c r="W83" i="10"/>
  <c r="V83" i="10"/>
  <c r="U83" i="10"/>
  <c r="T83" i="10"/>
  <c r="S83" i="10"/>
  <c r="R83" i="10"/>
  <c r="E83" i="10"/>
  <c r="F83" i="10"/>
  <c r="G83" i="10"/>
  <c r="H83" i="10"/>
  <c r="I83" i="10"/>
  <c r="J83" i="10"/>
  <c r="K83" i="10"/>
  <c r="L83" i="10"/>
  <c r="M83" i="10"/>
  <c r="N83" i="10"/>
  <c r="O83" i="10"/>
  <c r="D83" i="10"/>
  <c r="AQ82" i="10"/>
  <c r="AQ85" i="10" s="1"/>
  <c r="AP82" i="10"/>
  <c r="AO82" i="10"/>
  <c r="AN82" i="10"/>
  <c r="AM82" i="10"/>
  <c r="AL82" i="10"/>
  <c r="AK82" i="10"/>
  <c r="AK85" i="10" s="1"/>
  <c r="AJ82" i="10"/>
  <c r="AJ85" i="10" s="1"/>
  <c r="AI82" i="10"/>
  <c r="AI85" i="10" s="1"/>
  <c r="AH82" i="10"/>
  <c r="AG82" i="10"/>
  <c r="AF82" i="10"/>
  <c r="AC82" i="10"/>
  <c r="AB82" i="10"/>
  <c r="AA82" i="10"/>
  <c r="AA85" i="10" s="1"/>
  <c r="Z82" i="10"/>
  <c r="Z85" i="10" s="1"/>
  <c r="Y82" i="10"/>
  <c r="Y85" i="10" s="1"/>
  <c r="X82" i="10"/>
  <c r="W82" i="10"/>
  <c r="V82" i="10"/>
  <c r="U82" i="10"/>
  <c r="T82" i="10"/>
  <c r="S82" i="10"/>
  <c r="S85" i="10" s="1"/>
  <c r="R82" i="10"/>
  <c r="R85" i="10" s="1"/>
  <c r="E82" i="10"/>
  <c r="E85" i="10" s="1"/>
  <c r="F82" i="10"/>
  <c r="G82" i="10"/>
  <c r="H82" i="10"/>
  <c r="I82" i="10"/>
  <c r="J82" i="10"/>
  <c r="K82" i="10"/>
  <c r="K85" i="10" s="1"/>
  <c r="L82" i="10"/>
  <c r="L85" i="10" s="1"/>
  <c r="M82" i="10"/>
  <c r="M85" i="10" s="1"/>
  <c r="N82" i="10"/>
  <c r="O82" i="10"/>
  <c r="D82" i="10"/>
  <c r="AQ73" i="10"/>
  <c r="AP73" i="10"/>
  <c r="AO73" i="10"/>
  <c r="AN73" i="10"/>
  <c r="AM73" i="10"/>
  <c r="AL73" i="10"/>
  <c r="AK73" i="10"/>
  <c r="AJ73" i="10"/>
  <c r="AI73" i="10"/>
  <c r="AH73" i="10"/>
  <c r="AG73" i="10"/>
  <c r="AF73" i="10"/>
  <c r="AC73" i="10"/>
  <c r="AB73" i="10"/>
  <c r="AA73" i="10"/>
  <c r="Z73" i="10"/>
  <c r="Y73" i="10"/>
  <c r="X73" i="10"/>
  <c r="W73" i="10"/>
  <c r="V73" i="10"/>
  <c r="U73" i="10"/>
  <c r="T73" i="10"/>
  <c r="S73" i="10"/>
  <c r="R73" i="10"/>
  <c r="E77" i="10"/>
  <c r="F74" i="10"/>
  <c r="G74" i="10"/>
  <c r="H74" i="10"/>
  <c r="I77" i="10"/>
  <c r="J74" i="10"/>
  <c r="K74" i="10"/>
  <c r="L74" i="10"/>
  <c r="M77" i="10"/>
  <c r="N74" i="10"/>
  <c r="O74" i="10"/>
  <c r="D74" i="10"/>
  <c r="AQ67" i="10"/>
  <c r="AP67" i="10"/>
  <c r="AO67" i="10"/>
  <c r="AN67" i="10"/>
  <c r="AM67" i="10"/>
  <c r="AL67" i="10"/>
  <c r="AK67" i="10"/>
  <c r="AJ67" i="10"/>
  <c r="AI67" i="10"/>
  <c r="AH67" i="10"/>
  <c r="AG67" i="10"/>
  <c r="AF67" i="10"/>
  <c r="AC67" i="10"/>
  <c r="AB67" i="10"/>
  <c r="AA67" i="10"/>
  <c r="Z67" i="10"/>
  <c r="Y67" i="10"/>
  <c r="X67" i="10"/>
  <c r="W67" i="10"/>
  <c r="V67" i="10"/>
  <c r="U67" i="10"/>
  <c r="T67" i="10"/>
  <c r="S67" i="10"/>
  <c r="R67" i="10"/>
  <c r="F71" i="10"/>
  <c r="G71" i="10"/>
  <c r="H71" i="10"/>
  <c r="L71" i="10"/>
  <c r="N71" i="10"/>
  <c r="O71" i="10"/>
  <c r="D85" i="10" l="1"/>
  <c r="V85" i="10"/>
  <c r="AF85" i="10"/>
  <c r="AN85" i="10"/>
  <c r="X74" i="10"/>
  <c r="U74" i="10"/>
  <c r="AC74" i="10"/>
  <c r="AM74" i="10"/>
  <c r="AP74" i="10"/>
  <c r="V74" i="10"/>
  <c r="AF74" i="10"/>
  <c r="AN74" i="10"/>
  <c r="Y74" i="10"/>
  <c r="AI74" i="10"/>
  <c r="AQ74" i="10"/>
  <c r="AO74" i="10"/>
  <c r="R74" i="10"/>
  <c r="Z74" i="10"/>
  <c r="AJ74" i="10"/>
  <c r="AG74" i="10"/>
  <c r="AH74" i="10"/>
  <c r="S74" i="10"/>
  <c r="AA74" i="10"/>
  <c r="AK74" i="10"/>
  <c r="O85" i="10"/>
  <c r="G85" i="10"/>
  <c r="W85" i="10"/>
  <c r="AG85" i="10"/>
  <c r="AO85" i="10"/>
  <c r="W74" i="10"/>
  <c r="T74" i="10"/>
  <c r="AB74" i="10"/>
  <c r="AL74" i="10"/>
  <c r="N85" i="10"/>
  <c r="F85" i="10"/>
  <c r="X85" i="10"/>
  <c r="AH85" i="10"/>
  <c r="AP85" i="10"/>
  <c r="AM92" i="10"/>
  <c r="J85" i="10"/>
  <c r="T85" i="10"/>
  <c r="AB85" i="10"/>
  <c r="AL85" i="10"/>
  <c r="I85" i="10"/>
  <c r="U85" i="10"/>
  <c r="AC85" i="10"/>
  <c r="AM85" i="10"/>
  <c r="Z71" i="10"/>
  <c r="X71" i="10"/>
  <c r="R71" i="10"/>
  <c r="V71" i="10"/>
  <c r="AF68" i="10"/>
  <c r="AJ71" i="10"/>
  <c r="AN71" i="10"/>
  <c r="W68" i="10"/>
  <c r="AG68" i="10"/>
  <c r="AK71" i="10"/>
  <c r="AO68" i="10"/>
  <c r="R92" i="10"/>
  <c r="V92" i="10"/>
  <c r="Z92" i="10"/>
  <c r="AF92" i="10"/>
  <c r="AJ92" i="10"/>
  <c r="AN92" i="10"/>
  <c r="AR89" i="10"/>
  <c r="Z68" i="10"/>
  <c r="R68" i="10"/>
  <c r="AO69" i="10"/>
  <c r="AA71" i="10"/>
  <c r="AJ68" i="10"/>
  <c r="S69" i="10"/>
  <c r="K71" i="10"/>
  <c r="P83" i="10"/>
  <c r="AD83" i="10"/>
  <c r="AR83" i="10"/>
  <c r="K69" i="10"/>
  <c r="AO71" i="10"/>
  <c r="K68" i="10"/>
  <c r="AA69" i="10"/>
  <c r="S71" i="10"/>
  <c r="AD88" i="10"/>
  <c r="AD89" i="10"/>
  <c r="J68" i="10"/>
  <c r="S68" i="10"/>
  <c r="AA68" i="10"/>
  <c r="AK68" i="10"/>
  <c r="J69" i="10"/>
  <c r="T69" i="10"/>
  <c r="AB69" i="10"/>
  <c r="J71" i="10"/>
  <c r="T71" i="10"/>
  <c r="AB71" i="10"/>
  <c r="O68" i="10"/>
  <c r="G68" i="10"/>
  <c r="V68" i="10"/>
  <c r="AN68" i="10"/>
  <c r="O69" i="10"/>
  <c r="G69" i="10"/>
  <c r="W69" i="10"/>
  <c r="AG69" i="10"/>
  <c r="W71" i="10"/>
  <c r="AG71" i="10"/>
  <c r="N68" i="10"/>
  <c r="F68" i="10"/>
  <c r="N69" i="10"/>
  <c r="F69" i="10"/>
  <c r="X69" i="10"/>
  <c r="AK69" i="10"/>
  <c r="AR88" i="10"/>
  <c r="P82" i="10"/>
  <c r="H85" i="10"/>
  <c r="AD82" i="10"/>
  <c r="AR82" i="10"/>
  <c r="AH71" i="10"/>
  <c r="AH69" i="10"/>
  <c r="AH68" i="10"/>
  <c r="AL68" i="10"/>
  <c r="AL71" i="10"/>
  <c r="AL69" i="10"/>
  <c r="AP69" i="10"/>
  <c r="AP68" i="10"/>
  <c r="AP71" i="10"/>
  <c r="M71" i="10"/>
  <c r="M69" i="10"/>
  <c r="M68" i="10"/>
  <c r="I71" i="10"/>
  <c r="I69" i="10"/>
  <c r="I68" i="10"/>
  <c r="E71" i="10"/>
  <c r="E69" i="10"/>
  <c r="E68" i="10"/>
  <c r="U68" i="10"/>
  <c r="U71" i="10"/>
  <c r="U69" i="10"/>
  <c r="AD67" i="10"/>
  <c r="Y68" i="10"/>
  <c r="Y71" i="10"/>
  <c r="Y69" i="10"/>
  <c r="AC68" i="10"/>
  <c r="AC71" i="10"/>
  <c r="AC69" i="10"/>
  <c r="AR67" i="10"/>
  <c r="T68" i="10"/>
  <c r="X68" i="10"/>
  <c r="AB68" i="10"/>
  <c r="AI69" i="10"/>
  <c r="AM69" i="10"/>
  <c r="AQ69" i="10"/>
  <c r="AI71" i="10"/>
  <c r="AM71" i="10"/>
  <c r="AQ71" i="10"/>
  <c r="P67" i="10"/>
  <c r="D68" i="10"/>
  <c r="L68" i="10"/>
  <c r="H68" i="10"/>
  <c r="AI68" i="10"/>
  <c r="AM68" i="10"/>
  <c r="AQ68" i="10"/>
  <c r="D69" i="10"/>
  <c r="L69" i="10"/>
  <c r="H69" i="10"/>
  <c r="R69" i="10"/>
  <c r="V69" i="10"/>
  <c r="Z69" i="10"/>
  <c r="AF69" i="10"/>
  <c r="AJ69" i="10"/>
  <c r="AN69" i="10"/>
  <c r="D71" i="10"/>
  <c r="AF71" i="10"/>
  <c r="O75" i="10"/>
  <c r="K75" i="10"/>
  <c r="G75" i="10"/>
  <c r="S75" i="10"/>
  <c r="W75" i="10"/>
  <c r="AA75" i="10"/>
  <c r="AG75" i="10"/>
  <c r="AK75" i="10"/>
  <c r="AO75" i="10"/>
  <c r="O77" i="10"/>
  <c r="K77" i="10"/>
  <c r="G77" i="10"/>
  <c r="S77" i="10"/>
  <c r="W77" i="10"/>
  <c r="AA77" i="10"/>
  <c r="AG77" i="10"/>
  <c r="AK77" i="10"/>
  <c r="AO77" i="10"/>
  <c r="N75" i="10"/>
  <c r="J75" i="10"/>
  <c r="F75" i="10"/>
  <c r="T75" i="10"/>
  <c r="X75" i="10"/>
  <c r="AB75" i="10"/>
  <c r="AH75" i="10"/>
  <c r="AL75" i="10"/>
  <c r="AP75" i="10"/>
  <c r="N77" i="10"/>
  <c r="J77" i="10"/>
  <c r="F77" i="10"/>
  <c r="T77" i="10"/>
  <c r="X77" i="10"/>
  <c r="AB77" i="10"/>
  <c r="AH77" i="10"/>
  <c r="AL77" i="10"/>
  <c r="AP77" i="10"/>
  <c r="M75" i="10"/>
  <c r="I75" i="10"/>
  <c r="E75" i="10"/>
  <c r="U75" i="10"/>
  <c r="Y75" i="10"/>
  <c r="AC75" i="10"/>
  <c r="AI75" i="10"/>
  <c r="AM75" i="10"/>
  <c r="AQ75" i="10"/>
  <c r="U77" i="10"/>
  <c r="Y77" i="10"/>
  <c r="AC77" i="10"/>
  <c r="AI77" i="10"/>
  <c r="AM77" i="10"/>
  <c r="AQ77" i="10"/>
  <c r="D75" i="10"/>
  <c r="L75" i="10"/>
  <c r="H75" i="10"/>
  <c r="R75" i="10"/>
  <c r="V75" i="10"/>
  <c r="Z75" i="10"/>
  <c r="AF75" i="10"/>
  <c r="AJ75" i="10"/>
  <c r="AN75" i="10"/>
  <c r="D77" i="10"/>
  <c r="L77" i="10"/>
  <c r="H77" i="10"/>
  <c r="R77" i="10"/>
  <c r="V77" i="10"/>
  <c r="Z77" i="10"/>
  <c r="AF77" i="10"/>
  <c r="AJ77" i="10"/>
  <c r="AN77" i="10"/>
  <c r="M74" i="10"/>
  <c r="I74" i="10"/>
  <c r="E74" i="10"/>
  <c r="P73" i="10"/>
  <c r="AD73" i="10"/>
  <c r="AR73" i="10"/>
  <c r="AR85" i="10" l="1"/>
  <c r="P85" i="10"/>
  <c r="AD85" i="10"/>
  <c r="AQ79" i="10"/>
  <c r="AM79" i="10"/>
  <c r="AL79" i="10"/>
  <c r="AH79" i="10"/>
  <c r="O79" i="10"/>
  <c r="O111" i="10" s="1"/>
  <c r="AK79" i="10"/>
  <c r="Z79" i="10"/>
  <c r="AF79" i="10"/>
  <c r="AI79" i="10"/>
  <c r="Y79" i="10"/>
  <c r="AG79" i="10"/>
  <c r="X79" i="10"/>
  <c r="AN79" i="10"/>
  <c r="T79" i="10"/>
  <c r="V79" i="10"/>
  <c r="S79" i="10"/>
  <c r="AJ79" i="10"/>
  <c r="R79" i="10"/>
  <c r="AO79" i="10"/>
  <c r="W79" i="10"/>
  <c r="AB79" i="10"/>
  <c r="AC79" i="10"/>
  <c r="U79" i="10"/>
  <c r="AA79" i="10"/>
  <c r="AP79" i="10"/>
  <c r="F79" i="10"/>
  <c r="F111" i="10" s="1"/>
  <c r="H79" i="10"/>
  <c r="H111" i="10" s="1"/>
  <c r="E79" i="10"/>
  <c r="E111" i="10" s="1"/>
  <c r="I79" i="10"/>
  <c r="I111" i="10" s="1"/>
  <c r="M79" i="10"/>
  <c r="M111" i="10" s="1"/>
  <c r="N79" i="10"/>
  <c r="N111" i="10" s="1"/>
  <c r="K79" i="10"/>
  <c r="K111" i="10" s="1"/>
  <c r="K145" i="10" s="1"/>
  <c r="D79" i="10"/>
  <c r="D111" i="10" s="1"/>
  <c r="L79" i="10"/>
  <c r="L111" i="10" s="1"/>
  <c r="G79" i="10"/>
  <c r="G111" i="10" s="1"/>
  <c r="J79" i="10"/>
  <c r="J111" i="10" s="1"/>
  <c r="AR70" i="10"/>
  <c r="AR69" i="10"/>
  <c r="AD68" i="10"/>
  <c r="AD71" i="10"/>
  <c r="P77" i="10"/>
  <c r="AD77" i="10"/>
  <c r="AR71" i="10"/>
  <c r="AR68" i="10"/>
  <c r="P71" i="10"/>
  <c r="P70" i="10"/>
  <c r="P69" i="10"/>
  <c r="AD70" i="10"/>
  <c r="AD69" i="10"/>
  <c r="P68" i="10"/>
  <c r="AR77" i="10"/>
  <c r="P75" i="10"/>
  <c r="AR76" i="10"/>
  <c r="AR75" i="10"/>
  <c r="AR74" i="10"/>
  <c r="AD76" i="10"/>
  <c r="AD75" i="10"/>
  <c r="AD74" i="10"/>
  <c r="P76" i="10"/>
  <c r="P74" i="10"/>
  <c r="E145" i="10" l="1"/>
  <c r="D145" i="10"/>
  <c r="I145" i="10"/>
  <c r="J145" i="10"/>
  <c r="G145" i="10"/>
  <c r="M145" i="10"/>
  <c r="H145" i="10"/>
  <c r="F145" i="10"/>
  <c r="L145" i="10"/>
  <c r="P111" i="10"/>
  <c r="P79" i="10"/>
  <c r="AD79" i="10"/>
  <c r="AR79" i="10"/>
  <c r="AC98" i="10" l="1"/>
  <c r="AC111" i="10" s="1"/>
  <c r="AA98" i="10"/>
  <c r="AA111" i="10" s="1"/>
  <c r="S98" i="10"/>
  <c r="S111" i="10" s="1"/>
  <c r="Z98" i="10"/>
  <c r="Z111" i="10" s="1"/>
  <c r="AF98" i="10"/>
  <c r="AF111" i="10" s="1"/>
  <c r="AM98" i="10"/>
  <c r="AM111" i="10" s="1"/>
  <c r="P12" i="10"/>
  <c r="AG13" i="10"/>
  <c r="AG15" i="10" s="1"/>
  <c r="AG34" i="10" s="1"/>
  <c r="AH13" i="10"/>
  <c r="AH15" i="10" s="1"/>
  <c r="AH34" i="10" s="1"/>
  <c r="AI13" i="10"/>
  <c r="AI15" i="10" s="1"/>
  <c r="AI34" i="10" s="1"/>
  <c r="AJ13" i="10"/>
  <c r="AJ15" i="10" s="1"/>
  <c r="AJ34" i="10" s="1"/>
  <c r="AK13" i="10"/>
  <c r="AK15" i="10" s="1"/>
  <c r="AK34" i="10" s="1"/>
  <c r="AL13" i="10"/>
  <c r="AL15" i="10" s="1"/>
  <c r="AL34" i="10" s="1"/>
  <c r="AM13" i="10"/>
  <c r="AM15" i="10" s="1"/>
  <c r="AM34" i="10" s="1"/>
  <c r="AN13" i="10"/>
  <c r="AN15" i="10" s="1"/>
  <c r="AN34" i="10" s="1"/>
  <c r="AO13" i="10"/>
  <c r="AO15" i="10" s="1"/>
  <c r="AO34" i="10" s="1"/>
  <c r="AP13" i="10"/>
  <c r="AP15" i="10" s="1"/>
  <c r="AP34" i="10" s="1"/>
  <c r="AQ13" i="10"/>
  <c r="AQ15" i="10" s="1"/>
  <c r="AQ34" i="10" s="1"/>
  <c r="AF13" i="10"/>
  <c r="AF15" i="10" s="1"/>
  <c r="AF34" i="10" s="1"/>
  <c r="S13" i="10"/>
  <c r="S15" i="10" s="1"/>
  <c r="S34" i="10" s="1"/>
  <c r="T13" i="10"/>
  <c r="T15" i="10" s="1"/>
  <c r="T34" i="10" s="1"/>
  <c r="U13" i="10"/>
  <c r="U15" i="10" s="1"/>
  <c r="U34" i="10" s="1"/>
  <c r="V13" i="10"/>
  <c r="V15" i="10" s="1"/>
  <c r="V34" i="10" s="1"/>
  <c r="W13" i="10"/>
  <c r="W15" i="10" s="1"/>
  <c r="W34" i="10" s="1"/>
  <c r="X13" i="10"/>
  <c r="X15" i="10" s="1"/>
  <c r="X34" i="10" s="1"/>
  <c r="Y13" i="10"/>
  <c r="Y15" i="10" s="1"/>
  <c r="Y34" i="10" s="1"/>
  <c r="Z13" i="10"/>
  <c r="Z15" i="10" s="1"/>
  <c r="Z34" i="10" s="1"/>
  <c r="AA13" i="10"/>
  <c r="AA15" i="10" s="1"/>
  <c r="AA34" i="10" s="1"/>
  <c r="AB13" i="10"/>
  <c r="AB15" i="10" s="1"/>
  <c r="AB34" i="10" s="1"/>
  <c r="AC13" i="10"/>
  <c r="AC15" i="10" s="1"/>
  <c r="AC34" i="10" s="1"/>
  <c r="R13" i="10"/>
  <c r="R15" i="10" s="1"/>
  <c r="R34" i="10" s="1"/>
  <c r="E13" i="10"/>
  <c r="E15" i="10" s="1"/>
  <c r="E34" i="10" s="1"/>
  <c r="F13" i="10"/>
  <c r="F15" i="10" s="1"/>
  <c r="F34" i="10" s="1"/>
  <c r="G13" i="10"/>
  <c r="G15" i="10" s="1"/>
  <c r="G34" i="10" s="1"/>
  <c r="H13" i="10"/>
  <c r="H15" i="10" s="1"/>
  <c r="H34" i="10" s="1"/>
  <c r="I13" i="10"/>
  <c r="I15" i="10" s="1"/>
  <c r="I34" i="10" s="1"/>
  <c r="J13" i="10"/>
  <c r="J15" i="10" s="1"/>
  <c r="J34" i="10" s="1"/>
  <c r="K13" i="10"/>
  <c r="K15" i="10" s="1"/>
  <c r="K34" i="10" s="1"/>
  <c r="L13" i="10"/>
  <c r="L15" i="10" s="1"/>
  <c r="L34" i="10" s="1"/>
  <c r="M13" i="10"/>
  <c r="M15" i="10" s="1"/>
  <c r="M34" i="10" s="1"/>
  <c r="N13" i="10"/>
  <c r="N15" i="10" s="1"/>
  <c r="N34" i="10" s="1"/>
  <c r="O13" i="10"/>
  <c r="O15" i="10" s="1"/>
  <c r="O34" i="10" s="1"/>
  <c r="D13" i="10"/>
  <c r="D15" i="10" s="1"/>
  <c r="D34" i="10" s="1"/>
  <c r="D62" i="10" s="1"/>
  <c r="E61" i="10" l="1"/>
  <c r="E62" i="10"/>
  <c r="AC145" i="10"/>
  <c r="Z145" i="10"/>
  <c r="O145" i="10"/>
  <c r="AM145" i="10"/>
  <c r="AL98" i="10"/>
  <c r="AL111" i="10" s="1"/>
  <c r="AL145" i="10" s="1"/>
  <c r="AQ98" i="10"/>
  <c r="AQ111" i="10" s="1"/>
  <c r="AQ145" i="10" s="1"/>
  <c r="AJ98" i="10"/>
  <c r="AJ111" i="10" s="1"/>
  <c r="AJ145" i="10" s="1"/>
  <c r="AK98" i="10"/>
  <c r="AK111" i="10" s="1"/>
  <c r="AK145" i="10" s="1"/>
  <c r="T98" i="10"/>
  <c r="T111" i="10" s="1"/>
  <c r="T145" i="10" s="1"/>
  <c r="AB98" i="10"/>
  <c r="AB111" i="10" s="1"/>
  <c r="AB145" i="10" s="1"/>
  <c r="Y98" i="10"/>
  <c r="Y111" i="10" s="1"/>
  <c r="Y145" i="10" s="1"/>
  <c r="V98" i="10"/>
  <c r="V111" i="10" s="1"/>
  <c r="R98" i="10"/>
  <c r="AG98" i="10"/>
  <c r="W98" i="10"/>
  <c r="W111" i="10" s="1"/>
  <c r="AH98" i="10"/>
  <c r="AH111" i="10" s="1"/>
  <c r="AH145" i="10" s="1"/>
  <c r="AP98" i="10"/>
  <c r="AP111" i="10" s="1"/>
  <c r="AP145" i="10" s="1"/>
  <c r="X98" i="10"/>
  <c r="X111" i="10" s="1"/>
  <c r="X145" i="10" s="1"/>
  <c r="AI98" i="10"/>
  <c r="AI111" i="10" s="1"/>
  <c r="AI145" i="10" s="1"/>
  <c r="U98" i="10"/>
  <c r="U111" i="10" s="1"/>
  <c r="U145" i="10" s="1"/>
  <c r="AN98" i="10"/>
  <c r="AN111" i="10" s="1"/>
  <c r="AO98" i="10"/>
  <c r="AO111" i="10" s="1"/>
  <c r="AA145" i="10"/>
  <c r="S145" i="10"/>
  <c r="AD12" i="10"/>
  <c r="AR12" i="10"/>
  <c r="AN143" i="10" l="1"/>
  <c r="AK143" i="10"/>
  <c r="AN145" i="10"/>
  <c r="Y143" i="10"/>
  <c r="V113" i="10"/>
  <c r="AM143" i="10"/>
  <c r="AO143" i="10"/>
  <c r="AH143" i="10"/>
  <c r="M143" i="10"/>
  <c r="J62" i="10"/>
  <c r="O143" i="10"/>
  <c r="AL62" i="10"/>
  <c r="I62" i="10"/>
  <c r="K143" i="10"/>
  <c r="T61" i="10"/>
  <c r="R143" i="10"/>
  <c r="AI113" i="10"/>
  <c r="AC143" i="10"/>
  <c r="Z113" i="10"/>
  <c r="S113" i="10"/>
  <c r="AB143" i="10"/>
  <c r="F113" i="10"/>
  <c r="H113" i="10"/>
  <c r="L143" i="10"/>
  <c r="AF143" i="10"/>
  <c r="U143" i="10"/>
  <c r="X143" i="10"/>
  <c r="AA61" i="10"/>
  <c r="D113" i="10"/>
  <c r="D118" i="10" s="1"/>
  <c r="D122" i="10" s="1"/>
  <c r="AQ61" i="10"/>
  <c r="AJ62" i="10"/>
  <c r="AP62" i="10"/>
  <c r="AG143" i="10"/>
  <c r="W113" i="10"/>
  <c r="N143" i="10"/>
  <c r="G62" i="10"/>
  <c r="AG111" i="10"/>
  <c r="AR111" i="10" s="1"/>
  <c r="AR98" i="10"/>
  <c r="AO145" i="10"/>
  <c r="V145" i="10"/>
  <c r="W145" i="10"/>
  <c r="R111" i="10"/>
  <c r="AD111" i="10" s="1"/>
  <c r="AD98" i="10"/>
  <c r="AN62" i="10"/>
  <c r="AN113" i="10"/>
  <c r="S62" i="10"/>
  <c r="T62" i="10"/>
  <c r="Y113" i="10"/>
  <c r="Y62" i="10"/>
  <c r="AK113" i="10"/>
  <c r="AA113" i="10"/>
  <c r="M113" i="10"/>
  <c r="M62" i="10"/>
  <c r="H62" i="10"/>
  <c r="AC113" i="10"/>
  <c r="Z62" i="10"/>
  <c r="O62" i="10"/>
  <c r="AJ61" i="10"/>
  <c r="AN61" i="10"/>
  <c r="X61" i="10"/>
  <c r="H61" i="10"/>
  <c r="Y61" i="10"/>
  <c r="M61" i="10"/>
  <c r="Z61" i="10"/>
  <c r="O61" i="10"/>
  <c r="AG61" i="10"/>
  <c r="P46" i="10"/>
  <c r="AR46" i="10"/>
  <c r="AD46" i="10"/>
  <c r="P15" i="10"/>
  <c r="AR15" i="10"/>
  <c r="AD15" i="10"/>
  <c r="U62" i="10" l="1"/>
  <c r="U61" i="10"/>
  <c r="U113" i="10"/>
  <c r="U114" i="10" s="1"/>
  <c r="D61" i="10"/>
  <c r="K61" i="10"/>
  <c r="AA62" i="10"/>
  <c r="AA143" i="10"/>
  <c r="AB62" i="10"/>
  <c r="X62" i="10"/>
  <c r="K113" i="10"/>
  <c r="K114" i="10" s="1"/>
  <c r="L62" i="10"/>
  <c r="L61" i="10"/>
  <c r="K62" i="10"/>
  <c r="AG62" i="10"/>
  <c r="AQ113" i="10"/>
  <c r="AQ114" i="10" s="1"/>
  <c r="S143" i="10"/>
  <c r="S61" i="10"/>
  <c r="AH62" i="10"/>
  <c r="L113" i="10"/>
  <c r="L114" i="10" s="1"/>
  <c r="F61" i="10"/>
  <c r="AI61" i="10"/>
  <c r="AH61" i="10"/>
  <c r="F62" i="10"/>
  <c r="I113" i="10"/>
  <c r="I118" i="10" s="1"/>
  <c r="I122" i="10" s="1"/>
  <c r="G61" i="10"/>
  <c r="AI62" i="10"/>
  <c r="G143" i="10"/>
  <c r="AJ143" i="10"/>
  <c r="P34" i="10"/>
  <c r="P143" i="10" s="1"/>
  <c r="Z143" i="10"/>
  <c r="AH113" i="10"/>
  <c r="AH114" i="10" s="1"/>
  <c r="E143" i="10"/>
  <c r="F143" i="10"/>
  <c r="AI143" i="10"/>
  <c r="E113" i="10"/>
  <c r="E114" i="10" s="1"/>
  <c r="AJ113" i="10"/>
  <c r="AJ114" i="10" s="1"/>
  <c r="G113" i="10"/>
  <c r="G118" i="10" s="1"/>
  <c r="G122" i="10" s="1"/>
  <c r="X113" i="10"/>
  <c r="X118" i="10" s="1"/>
  <c r="X122" i="10" s="1"/>
  <c r="AL61" i="10"/>
  <c r="O113" i="10"/>
  <c r="O114" i="10" s="1"/>
  <c r="W62" i="10"/>
  <c r="AL113" i="10"/>
  <c r="AL118" i="10" s="1"/>
  <c r="AL122" i="10" s="1"/>
  <c r="AP113" i="10"/>
  <c r="AP114" i="10" s="1"/>
  <c r="J61" i="10"/>
  <c r="J143" i="10"/>
  <c r="AB61" i="10"/>
  <c r="AC61" i="10"/>
  <c r="V61" i="10"/>
  <c r="I61" i="10"/>
  <c r="J113" i="10"/>
  <c r="J114" i="10" s="1"/>
  <c r="AC62" i="10"/>
  <c r="T113" i="10"/>
  <c r="T114" i="10" s="1"/>
  <c r="AB113" i="10"/>
  <c r="AB118" i="10" s="1"/>
  <c r="AB122" i="10" s="1"/>
  <c r="AQ62" i="10"/>
  <c r="W143" i="10"/>
  <c r="AP143" i="10"/>
  <c r="AQ143" i="10"/>
  <c r="D143" i="10"/>
  <c r="H143" i="10"/>
  <c r="T143" i="10"/>
  <c r="I143" i="10"/>
  <c r="AM61" i="10"/>
  <c r="W61" i="10"/>
  <c r="AP61" i="10"/>
  <c r="AM113" i="10"/>
  <c r="AM114" i="10" s="1"/>
  <c r="AL143" i="10"/>
  <c r="AD34" i="10"/>
  <c r="AD143" i="10" s="1"/>
  <c r="AO62" i="10"/>
  <c r="AM62" i="10"/>
  <c r="AO61" i="10"/>
  <c r="AO113" i="10"/>
  <c r="AO114" i="10" s="1"/>
  <c r="V62" i="10"/>
  <c r="V143" i="10"/>
  <c r="AR34" i="10"/>
  <c r="AR143" i="10" s="1"/>
  <c r="AK61" i="10"/>
  <c r="AK62" i="10"/>
  <c r="AG113" i="10"/>
  <c r="AG114" i="10" s="1"/>
  <c r="AG145" i="10"/>
  <c r="AF113" i="10"/>
  <c r="AF118" i="10" s="1"/>
  <c r="AF122" i="10" s="1"/>
  <c r="AF145" i="10"/>
  <c r="R62" i="10"/>
  <c r="R145" i="10"/>
  <c r="N113" i="10"/>
  <c r="N145" i="10"/>
  <c r="F114" i="10"/>
  <c r="F118" i="10"/>
  <c r="F122" i="10" s="1"/>
  <c r="M114" i="10"/>
  <c r="M118" i="10"/>
  <c r="M122" i="10" s="1"/>
  <c r="AK114" i="10"/>
  <c r="AK118" i="10"/>
  <c r="AK122" i="10" s="1"/>
  <c r="V114" i="10"/>
  <c r="V118" i="10"/>
  <c r="V122" i="10" s="1"/>
  <c r="Z114" i="10"/>
  <c r="Z118" i="10"/>
  <c r="Z122" i="10" s="1"/>
  <c r="H114" i="10"/>
  <c r="H118" i="10"/>
  <c r="H122" i="10" s="1"/>
  <c r="AA114" i="10"/>
  <c r="AA118" i="10"/>
  <c r="AA122" i="10" s="1"/>
  <c r="W114" i="10"/>
  <c r="W118" i="10"/>
  <c r="W122" i="10" s="1"/>
  <c r="AN114" i="10"/>
  <c r="AN118" i="10"/>
  <c r="AN122" i="10" s="1"/>
  <c r="AC114" i="10"/>
  <c r="S114" i="10"/>
  <c r="S118" i="10"/>
  <c r="S122" i="10" s="1"/>
  <c r="AI114" i="10"/>
  <c r="AI118" i="10"/>
  <c r="AI122" i="10" s="1"/>
  <c r="Y114" i="10"/>
  <c r="Y118" i="10"/>
  <c r="Y122" i="10" s="1"/>
  <c r="N62" i="10"/>
  <c r="AF62" i="10"/>
  <c r="R113" i="10"/>
  <c r="R118" i="10" s="1"/>
  <c r="R122" i="10" s="1"/>
  <c r="D114" i="10"/>
  <c r="AD59" i="10"/>
  <c r="AR59" i="10"/>
  <c r="P59" i="10"/>
  <c r="N61" i="10"/>
  <c r="R61" i="10"/>
  <c r="AF61" i="10"/>
  <c r="X114" i="10" l="1"/>
  <c r="AH118" i="10"/>
  <c r="AH122" i="10" s="1"/>
  <c r="AO118" i="10"/>
  <c r="AO122" i="10" s="1"/>
  <c r="T118" i="10"/>
  <c r="T122" i="10" s="1"/>
  <c r="G114" i="10"/>
  <c r="I114" i="10"/>
  <c r="U118" i="10"/>
  <c r="U122" i="10" s="1"/>
  <c r="K118" i="10"/>
  <c r="K122" i="10" s="1"/>
  <c r="AL114" i="10"/>
  <c r="J118" i="10"/>
  <c r="J122" i="10" s="1"/>
  <c r="AM118" i="10"/>
  <c r="AM122" i="10" s="1"/>
  <c r="AP118" i="10"/>
  <c r="AP122" i="10" s="1"/>
  <c r="O118" i="10"/>
  <c r="O122" i="10" s="1"/>
  <c r="L118" i="10"/>
  <c r="L122" i="10" s="1"/>
  <c r="AJ118" i="10"/>
  <c r="AJ122" i="10" s="1"/>
  <c r="AB114" i="10"/>
  <c r="E118" i="10"/>
  <c r="E122" i="10" s="1"/>
  <c r="P113" i="10"/>
  <c r="P114" i="10" s="1"/>
  <c r="AR113" i="10"/>
  <c r="AR114" i="10" s="1"/>
  <c r="AF114" i="10"/>
  <c r="AG118" i="10"/>
  <c r="AG122" i="10" s="1"/>
  <c r="N118" i="10"/>
  <c r="N122" i="10" s="1"/>
  <c r="N114" i="10"/>
  <c r="AD62" i="10"/>
  <c r="AD145" i="10"/>
  <c r="P62" i="10"/>
  <c r="P145" i="10"/>
  <c r="AR62" i="10"/>
  <c r="AR145" i="10"/>
  <c r="R114" i="10"/>
  <c r="AD113" i="10"/>
  <c r="AD61" i="10"/>
  <c r="P61" i="10"/>
  <c r="AR61" i="10"/>
  <c r="D142" i="10"/>
  <c r="P141" i="10"/>
  <c r="P138" i="10"/>
  <c r="O134" i="10"/>
  <c r="O146" i="10" s="1"/>
  <c r="N134" i="10"/>
  <c r="N146" i="10" s="1"/>
  <c r="M134" i="10"/>
  <c r="M146" i="10" s="1"/>
  <c r="L134" i="10"/>
  <c r="L146" i="10" s="1"/>
  <c r="K134" i="10"/>
  <c r="K146" i="10" s="1"/>
  <c r="J134" i="10"/>
  <c r="J146" i="10" s="1"/>
  <c r="I134" i="10"/>
  <c r="I146" i="10" s="1"/>
  <c r="H134" i="10"/>
  <c r="H146" i="10" s="1"/>
  <c r="G134" i="10"/>
  <c r="G146" i="10" s="1"/>
  <c r="F134" i="10"/>
  <c r="F146" i="10" s="1"/>
  <c r="E134" i="10"/>
  <c r="E146" i="10" s="1"/>
  <c r="D134" i="10"/>
  <c r="D146" i="10" s="1"/>
  <c r="P133" i="10"/>
  <c r="P131" i="10"/>
  <c r="P130" i="10"/>
  <c r="P129" i="10"/>
  <c r="P137" i="10" s="1"/>
  <c r="O129" i="10"/>
  <c r="O137" i="10" s="1"/>
  <c r="N129" i="10"/>
  <c r="N137" i="10" s="1"/>
  <c r="M129" i="10"/>
  <c r="M137" i="10" s="1"/>
  <c r="L129" i="10"/>
  <c r="L137" i="10" s="1"/>
  <c r="K129" i="10"/>
  <c r="K137" i="10" s="1"/>
  <c r="J129" i="10"/>
  <c r="J137" i="10" s="1"/>
  <c r="I129" i="10"/>
  <c r="I137" i="10" s="1"/>
  <c r="H129" i="10"/>
  <c r="H137" i="10" s="1"/>
  <c r="G129" i="10"/>
  <c r="G137" i="10" s="1"/>
  <c r="F129" i="10"/>
  <c r="F137" i="10" s="1"/>
  <c r="E129" i="10"/>
  <c r="E137" i="10" s="1"/>
  <c r="D129" i="10"/>
  <c r="D137" i="10" s="1"/>
  <c r="P124" i="10"/>
  <c r="P120" i="10"/>
  <c r="P116" i="10"/>
  <c r="P118" i="10" l="1"/>
  <c r="P122" i="10" s="1"/>
  <c r="P126" i="10" s="1"/>
  <c r="P147" i="10"/>
  <c r="AD114" i="10"/>
  <c r="P142" i="10"/>
  <c r="P134" i="10"/>
  <c r="P146" i="10" s="1"/>
  <c r="AR141" i="10"/>
  <c r="AD141" i="10"/>
  <c r="AR140" i="10"/>
  <c r="AD140" i="10"/>
  <c r="AR139" i="10"/>
  <c r="AD139" i="10"/>
  <c r="AQ134" i="10"/>
  <c r="AQ146" i="10" s="1"/>
  <c r="AP134" i="10"/>
  <c r="AP146" i="10" s="1"/>
  <c r="AO134" i="10"/>
  <c r="AO146" i="10" s="1"/>
  <c r="AN134" i="10"/>
  <c r="AN146" i="10" s="1"/>
  <c r="AM134" i="10"/>
  <c r="AM146" i="10" s="1"/>
  <c r="AL134" i="10"/>
  <c r="AL146" i="10" s="1"/>
  <c r="AK134" i="10"/>
  <c r="AK146" i="10" s="1"/>
  <c r="AJ134" i="10"/>
  <c r="AJ146" i="10" s="1"/>
  <c r="AI134" i="10"/>
  <c r="AI146" i="10" s="1"/>
  <c r="AH134" i="10"/>
  <c r="AH146" i="10" s="1"/>
  <c r="AG134" i="10"/>
  <c r="AG146" i="10" s="1"/>
  <c r="AF134" i="10"/>
  <c r="AF146" i="10" s="1"/>
  <c r="AC134" i="10"/>
  <c r="AC146" i="10" s="1"/>
  <c r="AB134" i="10"/>
  <c r="AB146" i="10" s="1"/>
  <c r="AA134" i="10"/>
  <c r="AA146" i="10" s="1"/>
  <c r="Z134" i="10"/>
  <c r="Z146" i="10" s="1"/>
  <c r="Y134" i="10"/>
  <c r="Y146" i="10" s="1"/>
  <c r="X134" i="10"/>
  <c r="X146" i="10" s="1"/>
  <c r="W134" i="10"/>
  <c r="W146" i="10" s="1"/>
  <c r="V134" i="10"/>
  <c r="V146" i="10" s="1"/>
  <c r="U134" i="10"/>
  <c r="U146" i="10" s="1"/>
  <c r="T134" i="10"/>
  <c r="T146" i="10" s="1"/>
  <c r="S134" i="10"/>
  <c r="S146" i="10" s="1"/>
  <c r="R134" i="10"/>
  <c r="R146" i="10" s="1"/>
  <c r="AR133" i="10"/>
  <c r="AD133" i="10"/>
  <c r="AR131" i="10"/>
  <c r="AD131" i="10"/>
  <c r="AR130" i="10"/>
  <c r="AD130" i="10"/>
  <c r="AR129" i="10"/>
  <c r="AR137" i="10" s="1"/>
  <c r="AQ129" i="10"/>
  <c r="AQ137" i="10" s="1"/>
  <c r="AP129" i="10"/>
  <c r="AP137" i="10" s="1"/>
  <c r="AO129" i="10"/>
  <c r="AO137" i="10" s="1"/>
  <c r="AN129" i="10"/>
  <c r="AN137" i="10" s="1"/>
  <c r="AM129" i="10"/>
  <c r="AM137" i="10" s="1"/>
  <c r="AL129" i="10"/>
  <c r="AL137" i="10" s="1"/>
  <c r="AK129" i="10"/>
  <c r="AK137" i="10" s="1"/>
  <c r="AJ129" i="10"/>
  <c r="AJ137" i="10" s="1"/>
  <c r="AI129" i="10"/>
  <c r="AI137" i="10" s="1"/>
  <c r="AH129" i="10"/>
  <c r="AH137" i="10" s="1"/>
  <c r="AG129" i="10"/>
  <c r="AG137" i="10" s="1"/>
  <c r="AF129" i="10"/>
  <c r="AF137" i="10" s="1"/>
  <c r="AD129" i="10"/>
  <c r="AD137" i="10" s="1"/>
  <c r="AC129" i="10"/>
  <c r="AC137" i="10" s="1"/>
  <c r="AB129" i="10"/>
  <c r="AB137" i="10" s="1"/>
  <c r="AA129" i="10"/>
  <c r="AA137" i="10" s="1"/>
  <c r="Z129" i="10"/>
  <c r="Z137" i="10" s="1"/>
  <c r="Y129" i="10"/>
  <c r="Y137" i="10" s="1"/>
  <c r="X129" i="10"/>
  <c r="X137" i="10" s="1"/>
  <c r="W129" i="10"/>
  <c r="W137" i="10" s="1"/>
  <c r="V129" i="10"/>
  <c r="V137" i="10" s="1"/>
  <c r="U129" i="10"/>
  <c r="U137" i="10" s="1"/>
  <c r="T129" i="10"/>
  <c r="T137" i="10" s="1"/>
  <c r="S129" i="10"/>
  <c r="S137" i="10" s="1"/>
  <c r="R129" i="10"/>
  <c r="R137" i="10" s="1"/>
  <c r="AR124" i="10"/>
  <c r="AD124" i="10"/>
  <c r="AR120" i="10"/>
  <c r="AD120" i="10"/>
  <c r="AR147" i="10" l="1"/>
  <c r="AD147" i="10"/>
  <c r="D144" i="10"/>
  <c r="P144" i="10"/>
  <c r="AR134" i="10"/>
  <c r="AR146" i="10" s="1"/>
  <c r="AD134" i="10"/>
  <c r="AD146" i="10" s="1"/>
  <c r="AD116" i="10" l="1"/>
  <c r="AC118" i="10"/>
  <c r="AC122" i="10" s="1"/>
  <c r="AQ118" i="10"/>
  <c r="AQ122" i="10" s="1"/>
  <c r="AD118" i="10" l="1"/>
  <c r="AD122" i="10" s="1"/>
  <c r="AD126" i="10" s="1"/>
  <c r="AR116" i="10"/>
  <c r="AR118" i="10" l="1"/>
  <c r="AR122" i="10" s="1"/>
  <c r="AR126" i="10" s="1"/>
  <c r="D148" i="10" l="1"/>
  <c r="D150" i="10" s="1"/>
  <c r="E138" i="10" l="1"/>
  <c r="E142" i="10" s="1"/>
  <c r="E144" i="10" s="1"/>
  <c r="D151" i="10"/>
  <c r="J148" i="10"/>
  <c r="G148" i="10"/>
  <c r="I148" i="10"/>
  <c r="H148" i="10"/>
  <c r="M148" i="10"/>
  <c r="N148" i="10"/>
  <c r="L148" i="10"/>
  <c r="P92" i="10"/>
  <c r="E148" i="10" l="1"/>
  <c r="E150" i="10" s="1"/>
  <c r="F148" i="10"/>
  <c r="O148" i="10"/>
  <c r="K148" i="10"/>
  <c r="E151" i="10" l="1"/>
  <c r="F138" i="10"/>
  <c r="F142" i="10" s="1"/>
  <c r="F144" i="10" s="1"/>
  <c r="F150" i="10" s="1"/>
  <c r="P148" i="10"/>
  <c r="P150" i="10" l="1"/>
  <c r="P151" i="10" s="1"/>
  <c r="F151" i="10"/>
  <c r="G138" i="10"/>
  <c r="G142" i="10" s="1"/>
  <c r="G144" i="10" s="1"/>
  <c r="G150" i="10" s="1"/>
  <c r="G151" i="10" l="1"/>
  <c r="H138" i="10"/>
  <c r="H142" i="10" s="1"/>
  <c r="H144" i="10" s="1"/>
  <c r="H150" i="10" s="1"/>
  <c r="H151" i="10" l="1"/>
  <c r="I138" i="10"/>
  <c r="I142" i="10" s="1"/>
  <c r="I144" i="10" s="1"/>
  <c r="I150" i="10" s="1"/>
  <c r="I151" i="10" l="1"/>
  <c r="J138" i="10"/>
  <c r="J142" i="10" s="1"/>
  <c r="J144" i="10" s="1"/>
  <c r="J150" i="10" s="1"/>
  <c r="J151" i="10" l="1"/>
  <c r="K138" i="10"/>
  <c r="K142" i="10" s="1"/>
  <c r="K144" i="10" s="1"/>
  <c r="K150" i="10" s="1"/>
  <c r="K151" i="10" l="1"/>
  <c r="L138" i="10"/>
  <c r="L142" i="10" s="1"/>
  <c r="L144" i="10" s="1"/>
  <c r="L150" i="10" s="1"/>
  <c r="L151" i="10" l="1"/>
  <c r="M138" i="10"/>
  <c r="M142" i="10" s="1"/>
  <c r="M144" i="10" s="1"/>
  <c r="M150" i="10" s="1"/>
  <c r="M151" i="10" l="1"/>
  <c r="N138" i="10"/>
  <c r="N142" i="10" s="1"/>
  <c r="N144" i="10" s="1"/>
  <c r="N150" i="10" s="1"/>
  <c r="N151" i="10" l="1"/>
  <c r="O138" i="10"/>
  <c r="O142" i="10" s="1"/>
  <c r="O144" i="10" s="1"/>
  <c r="W148" i="10"/>
  <c r="AB148" i="10"/>
  <c r="T148" i="10"/>
  <c r="Z148" i="10"/>
  <c r="AA148" i="10"/>
  <c r="AD92" i="10"/>
  <c r="U148" i="10"/>
  <c r="AC148" i="10"/>
  <c r="Y148" i="10"/>
  <c r="O150" i="10" l="1"/>
  <c r="S148" i="10"/>
  <c r="R148" i="10"/>
  <c r="V148" i="10"/>
  <c r="X148" i="10"/>
  <c r="O151" i="10" l="1"/>
  <c r="R138" i="10"/>
  <c r="AD148" i="10"/>
  <c r="AD138" i="10" l="1"/>
  <c r="AD142" i="10" s="1"/>
  <c r="AD144" i="10" s="1"/>
  <c r="AD150" i="10" s="1"/>
  <c r="AD151" i="10" s="1"/>
  <c r="R142" i="10"/>
  <c r="R144" i="10" s="1"/>
  <c r="R150" i="10" s="1"/>
  <c r="R151" i="10" s="1"/>
  <c r="S138" i="10" l="1"/>
  <c r="S142" i="10" s="1"/>
  <c r="S144" i="10" s="1"/>
  <c r="S150" i="10" s="1"/>
  <c r="S151" i="10" s="1"/>
  <c r="T138" i="10" l="1"/>
  <c r="T142" i="10" s="1"/>
  <c r="T144" i="10" s="1"/>
  <c r="T150" i="10" s="1"/>
  <c r="T151" i="10" s="1"/>
  <c r="U138" i="10" l="1"/>
  <c r="U142" i="10" s="1"/>
  <c r="U144" i="10" s="1"/>
  <c r="U150" i="10" s="1"/>
  <c r="U151" i="10" s="1"/>
  <c r="V138" i="10" l="1"/>
  <c r="V142" i="10" s="1"/>
  <c r="V144" i="10" s="1"/>
  <c r="V150" i="10" s="1"/>
  <c r="V151" i="10" s="1"/>
  <c r="W138" i="10" l="1"/>
  <c r="W142" i="10" s="1"/>
  <c r="W144" i="10" s="1"/>
  <c r="W150" i="10" s="1"/>
  <c r="W151" i="10" s="1"/>
  <c r="X138" i="10" l="1"/>
  <c r="X142" i="10" s="1"/>
  <c r="X144" i="10" s="1"/>
  <c r="X150" i="10" s="1"/>
  <c r="X151" i="10" s="1"/>
  <c r="Y138" i="10" l="1"/>
  <c r="Y142" i="10" s="1"/>
  <c r="Y144" i="10" s="1"/>
  <c r="Y150" i="10" s="1"/>
  <c r="Y151" i="10" s="1"/>
  <c r="Z138" i="10" l="1"/>
  <c r="Z142" i="10" s="1"/>
  <c r="Z144" i="10" s="1"/>
  <c r="Z150" i="10" s="1"/>
  <c r="AA138" i="10" s="1"/>
  <c r="AA142" i="10" s="1"/>
  <c r="AA144" i="10" s="1"/>
  <c r="AA150" i="10" l="1"/>
  <c r="AB138" i="10" s="1"/>
  <c r="AB142" i="10" s="1"/>
  <c r="AB144" i="10" s="1"/>
  <c r="Z151" i="10"/>
  <c r="AB150" i="10" l="1"/>
  <c r="AC138" i="10" s="1"/>
  <c r="AC142" i="10" s="1"/>
  <c r="AC144" i="10" s="1"/>
  <c r="AA151" i="10"/>
  <c r="AJ148" i="10"/>
  <c r="AO148" i="10"/>
  <c r="AR92" i="10"/>
  <c r="AN148" i="10"/>
  <c r="AC150" i="10" l="1"/>
  <c r="AF138" i="10" s="1"/>
  <c r="AF142" i="10" s="1"/>
  <c r="AF144" i="10" s="1"/>
  <c r="AB151" i="10"/>
  <c r="AF148" i="10"/>
  <c r="AK148" i="10"/>
  <c r="AG148" i="10"/>
  <c r="AI148" i="10"/>
  <c r="AH148" i="10"/>
  <c r="AQ148" i="10"/>
  <c r="AL148" i="10"/>
  <c r="AP148" i="10"/>
  <c r="AM148" i="10"/>
  <c r="AF150" i="10" l="1"/>
  <c r="AF151" i="10" s="1"/>
  <c r="AR138" i="10"/>
  <c r="AR142" i="10" s="1"/>
  <c r="AR144" i="10" s="1"/>
  <c r="AC151" i="10"/>
  <c r="AR148" i="10"/>
  <c r="AG138" i="10" l="1"/>
  <c r="AG142" i="10" s="1"/>
  <c r="AG144" i="10" s="1"/>
  <c r="AG150" i="10" s="1"/>
  <c r="AH138" i="10" s="1"/>
  <c r="AH142" i="10" s="1"/>
  <c r="AH144" i="10" s="1"/>
  <c r="AH150" i="10" s="1"/>
  <c r="AR150" i="10"/>
  <c r="AR151" i="10" s="1"/>
  <c r="AG151" i="10" l="1"/>
  <c r="AH151" i="10"/>
  <c r="AI138" i="10"/>
  <c r="AI142" i="10" s="1"/>
  <c r="AI144" i="10" s="1"/>
  <c r="AI150" i="10" s="1"/>
  <c r="AI151" i="10" l="1"/>
  <c r="AJ138" i="10"/>
  <c r="AJ142" i="10" s="1"/>
  <c r="AJ144" i="10" s="1"/>
  <c r="AJ150" i="10" s="1"/>
  <c r="AJ151" i="10" l="1"/>
  <c r="AK138" i="10"/>
  <c r="AK142" i="10" s="1"/>
  <c r="AK144" i="10" s="1"/>
  <c r="AK150" i="10" s="1"/>
  <c r="AL138" i="10" l="1"/>
  <c r="AL142" i="10" s="1"/>
  <c r="AL144" i="10" s="1"/>
  <c r="AL150" i="10" s="1"/>
  <c r="AK151" i="10"/>
  <c r="AM138" i="10" l="1"/>
  <c r="AM142" i="10" s="1"/>
  <c r="AM144" i="10" s="1"/>
  <c r="AM150" i="10" s="1"/>
  <c r="AL151" i="10"/>
  <c r="AM151" i="10" l="1"/>
  <c r="AN138" i="10"/>
  <c r="AN142" i="10" s="1"/>
  <c r="AN144" i="10" s="1"/>
  <c r="AN150" i="10" s="1"/>
  <c r="AO138" i="10" l="1"/>
  <c r="AO142" i="10" s="1"/>
  <c r="AO144" i="10" s="1"/>
  <c r="AO150" i="10" s="1"/>
  <c r="AN151" i="10"/>
  <c r="AP138" i="10" l="1"/>
  <c r="AP142" i="10" s="1"/>
  <c r="AP144" i="10" s="1"/>
  <c r="AP150" i="10" s="1"/>
  <c r="AO151" i="10"/>
  <c r="AQ138" i="10" l="1"/>
  <c r="AQ142" i="10" s="1"/>
  <c r="AQ144" i="10" s="1"/>
  <c r="AQ150" i="10" s="1"/>
  <c r="AP151" i="10"/>
  <c r="AQ1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70" authorId="0" shapeId="0" xr:uid="{41D6194F-ED67-45F0-B427-BDDB5D99EF9D}">
      <text>
        <r>
          <rPr>
            <sz val="9"/>
            <color indexed="81"/>
            <rFont val="Tahoma"/>
            <family val="2"/>
          </rPr>
          <t>Koodinationsabzug: 25'725 CHF pro Jahr</t>
        </r>
      </text>
    </comment>
    <comment ref="A76" authorId="0" shapeId="0" xr:uid="{52D8B865-35B0-4E1E-870D-E9259FFEE36B}">
      <text>
        <r>
          <rPr>
            <sz val="9"/>
            <color indexed="81"/>
            <rFont val="Tahoma"/>
            <family val="2"/>
          </rPr>
          <t>Koodinationsabzug: 25'725 CHF pro Jahr</t>
        </r>
      </text>
    </comment>
  </commentList>
</comments>
</file>

<file path=xl/sharedStrings.xml><?xml version="1.0" encoding="utf-8"?>
<sst xmlns="http://schemas.openxmlformats.org/spreadsheetml/2006/main" count="145" uniqueCount="113">
  <si>
    <t>Jan</t>
  </si>
  <si>
    <t>Feb</t>
  </si>
  <si>
    <t>Mai</t>
  </si>
  <si>
    <t>Sept</t>
  </si>
  <si>
    <t>Nov</t>
  </si>
  <si>
    <t>Total 2023</t>
  </si>
  <si>
    <t>Total 2024</t>
  </si>
  <si>
    <t>Unternehmen XXX</t>
  </si>
  <si>
    <t>Erfolgsrechnung</t>
  </si>
  <si>
    <t>Variabel</t>
  </si>
  <si>
    <t>März</t>
  </si>
  <si>
    <t>April</t>
  </si>
  <si>
    <t>Juni</t>
  </si>
  <si>
    <t>Juli</t>
  </si>
  <si>
    <t>August</t>
  </si>
  <si>
    <t>Okt</t>
  </si>
  <si>
    <t>Dez</t>
  </si>
  <si>
    <t>Erträge</t>
  </si>
  <si>
    <t>- Total Anzahl verkaufter Kleider pro Monat</t>
  </si>
  <si>
    <t>- Anzahl direkt verkaufter Kleider pro Monat (in % vom Total)</t>
  </si>
  <si>
    <t>- Durchschnittlicher Preis pro direkt verkauftem Kleid</t>
  </si>
  <si>
    <t>- Anzahl via Detaillist verkaufter Kleider pro Monat (in % vom Total)</t>
  </si>
  <si>
    <t>- Durchschnittlicher Preis via Detaillist verkauftem Kleid (z.Bsp. 50% vom Normalpreis)</t>
  </si>
  <si>
    <t>Erträge der Kleider</t>
  </si>
  <si>
    <t>Mäntel</t>
  </si>
  <si>
    <t>- Anzahl direkt verkaufter Mäntel pro Monat (in % vom Total)</t>
  </si>
  <si>
    <t>- Durchschnittlicher Preis pro direkt verkauftem Mantel</t>
  </si>
  <si>
    <t>- Anzahl via Detaillist verkaufter Mäntel pro Monat (in % vom Total)</t>
  </si>
  <si>
    <t>- Durchschnittlicher Preis via Detaillist verkauftem Mantel (z.Bsp. 30% vom Normalpreis)</t>
  </si>
  <si>
    <t>Erträge der Mäntel</t>
  </si>
  <si>
    <t>Anpassungen</t>
  </si>
  <si>
    <t>- Total Anzahl fakturierter Anpassungen pro Monat</t>
  </si>
  <si>
    <t>- Durchschnittlicher Preis der Anpassungen</t>
  </si>
  <si>
    <t>Erträge der Anpassungen</t>
  </si>
  <si>
    <t>Total Erträge</t>
  </si>
  <si>
    <t>Direkte Kosten (variable Kosten)</t>
  </si>
  <si>
    <t>Kleider</t>
  </si>
  <si>
    <t>- Durchschnittliche Kosten des Stoffes pro Kleid</t>
  </si>
  <si>
    <t>- Durchschnittliche Kosten der Kleinmaterialien pro Kleid (Knöpfe, usw.)</t>
  </si>
  <si>
    <t>- Anzahl via Detaillist verkaufter Kleider pro Monat</t>
  </si>
  <si>
    <t>- Durchschnittliche Versandkosten an Detaillist pro Kleid</t>
  </si>
  <si>
    <t>Direkte Kosten der Kleider</t>
  </si>
  <si>
    <t>- Total Anzahl verkaufter Mäntel pro Monat</t>
  </si>
  <si>
    <t>- Durchschnittliche Kosten des Stoffes, Leder, Futter, usw. pro Mantel</t>
  </si>
  <si>
    <t>- Durchschnittliche Kosten der Kleinmaterialien pro Mantel (Knöpfe, Reissverschlüsse, usw.)</t>
  </si>
  <si>
    <t>- Anzahl via Detaillist verkaufter Mäntel pro Monat</t>
  </si>
  <si>
    <t>- Durchschnittliche Versandkosten an Detaillist pro Mantel</t>
  </si>
  <si>
    <t>Direkte Kosten der Mäntel</t>
  </si>
  <si>
    <t>Total direkte Kosten</t>
  </si>
  <si>
    <t>Bruttomarge (Total Erträge - Total direkte Kosten)</t>
  </si>
  <si>
    <t>Bruttomarge in % der Erträge</t>
  </si>
  <si>
    <t>Fixe Kosten (operative Kosten)</t>
  </si>
  <si>
    <t>Lohnkosten</t>
  </si>
  <si>
    <t>- Monatslohn Angestellter #1</t>
  </si>
  <si>
    <t>- Sozialleistungen (AHV/IV/EO/ALK)</t>
  </si>
  <si>
    <t>- Familienzulagen</t>
  </si>
  <si>
    <t>- BVG (2. Säule)</t>
  </si>
  <si>
    <t>- UVG (Unfallversicherung)</t>
  </si>
  <si>
    <t>- Monatslohn Angestellter #2</t>
  </si>
  <si>
    <t>Total Lohnkosten</t>
  </si>
  <si>
    <t>Mietkosten</t>
  </si>
  <si>
    <t>- Mietkosten / Büro (inkl. Nebenkosten)</t>
  </si>
  <si>
    <t>- Parkplätze</t>
  </si>
  <si>
    <t>Total Mietkosten</t>
  </si>
  <si>
    <t>Marketingkosten</t>
  </si>
  <si>
    <t xml:space="preserve">- Präsentationsmaterial, Visitenkarten, Briefpapier </t>
  </si>
  <si>
    <t>- Werbung und Inserate</t>
  </si>
  <si>
    <t>- Messen und Ausstellungen</t>
  </si>
  <si>
    <t>Total Marketingkosten</t>
  </si>
  <si>
    <t>IT Kosten</t>
  </si>
  <si>
    <t>- IT und Betriebskosten (inkl. Internetzugang / Domainname)</t>
  </si>
  <si>
    <t>- Telefon (Abonnemente und Kommunikation)</t>
  </si>
  <si>
    <t>Total IT Kosten</t>
  </si>
  <si>
    <t>Übrige Kosten</t>
  </si>
  <si>
    <t>- Verpflegungs- und Repräsentationskosten</t>
  </si>
  <si>
    <t>- Weiterbildungskosten ?</t>
  </si>
  <si>
    <t>- Zeitschriften ?</t>
  </si>
  <si>
    <t>- Software ?</t>
  </si>
  <si>
    <t>- Haftpflichtversicherung und weitere Versicherungen</t>
  </si>
  <si>
    <t>- Treuhandkosten</t>
  </si>
  <si>
    <t>Total übrige Kosten</t>
  </si>
  <si>
    <t>Total fixe Kosten</t>
  </si>
  <si>
    <t>Betriebsergebnis vor Abschreibungen, Zinsen und Steuern (EBITDA)</t>
  </si>
  <si>
    <t>EBITDA in % der Erträge</t>
  </si>
  <si>
    <t>Abschreibungen</t>
  </si>
  <si>
    <t>Betriebsergebnis (EBIT)</t>
  </si>
  <si>
    <t>Finanzkosten</t>
  </si>
  <si>
    <t>Ergebnis vor Steuern</t>
  </si>
  <si>
    <t>Steuern</t>
  </si>
  <si>
    <t>Reingewinn</t>
  </si>
  <si>
    <t>Investitionsplan</t>
  </si>
  <si>
    <t>- Informatik (Laptop)</t>
  </si>
  <si>
    <t>- Ausrüstung (Nähmaschine, Scheren, Bügeleisen, usw.)</t>
  </si>
  <si>
    <t>- Übriges (Kurzwaren, usw.)</t>
  </si>
  <si>
    <t>Total Investitionen</t>
  </si>
  <si>
    <t>Finanz- und Liquiditätsplan</t>
  </si>
  <si>
    <t>Liquidität Anfang Monat</t>
  </si>
  <si>
    <t>Gründungskosten der GmbH (Notariatskosten und Gebühren HR)</t>
  </si>
  <si>
    <t>Grundkapital</t>
  </si>
  <si>
    <t>Andere Darlehen</t>
  </si>
  <si>
    <t>Liquidität am Anfang</t>
  </si>
  <si>
    <t>Umsatz</t>
  </si>
  <si>
    <t>Total Einkünfte</t>
  </si>
  <si>
    <t>Direkte Kosten und Total fixe Kosten</t>
  </si>
  <si>
    <t>Investitionen</t>
  </si>
  <si>
    <t>Zinsen und Steuern</t>
  </si>
  <si>
    <t>Total Ausgaben</t>
  </si>
  <si>
    <t>Liquidität Ende Monat</t>
  </si>
  <si>
    <t>Veränderung der Liquidität</t>
  </si>
  <si>
    <t>- Mobiliar (Tische, Stühle, Gestelle, Puppen, usw.)</t>
  </si>
  <si>
    <t>- Reisekosten (Flugzeug, Zug, Auto à 0.75 CHF/km)</t>
  </si>
  <si>
    <t>Verkaufte Produkte (für jede Art Produkt oder Dienstleistung zu definieren).
Hier am Beispiel einer Näherin: Kleider, Mäntel, Anpassungen</t>
  </si>
  <si>
    <t>Total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</si>
</sst>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16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1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1" fillId="0" borderId="0" xfId="2" applyNumberFormat="1" applyFont="1" applyAlignment="1">
      <alignment horizontal="center"/>
    </xf>
    <xf numFmtId="164" fontId="11" fillId="8" borderId="0" xfId="2" applyNumberFormat="1" applyFont="1" applyFill="1" applyAlignment="1">
      <alignment horizontal="center"/>
    </xf>
    <xf numFmtId="0" fontId="13" fillId="0" borderId="0" xfId="2" applyFont="1"/>
    <xf numFmtId="0" fontId="14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3" fillId="0" borderId="2" xfId="2" applyNumberFormat="1" applyFont="1" applyBorder="1"/>
    <xf numFmtId="164" fontId="13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9" fillId="0" borderId="2" xfId="2" applyNumberFormat="1" applyFont="1" applyBorder="1"/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10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3" fillId="0" borderId="12" xfId="3" quotePrefix="1" applyFont="1" applyBorder="1"/>
    <xf numFmtId="0" fontId="4" fillId="0" borderId="12" xfId="2" applyFont="1" applyBorder="1"/>
    <xf numFmtId="0" fontId="12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64" fontId="11" fillId="15" borderId="0" xfId="2" applyNumberFormat="1" applyFont="1" applyFill="1" applyAlignment="1">
      <alignment horizontal="center"/>
    </xf>
    <xf numFmtId="0" fontId="11" fillId="15" borderId="0" xfId="2" applyFont="1" applyFill="1" applyAlignment="1">
      <alignment horizontal="center"/>
    </xf>
    <xf numFmtId="165" fontId="5" fillId="0" borderId="2" xfId="2" applyNumberFormat="1" applyFont="1" applyBorder="1"/>
    <xf numFmtId="0" fontId="4" fillId="0" borderId="2" xfId="2" applyFont="1" applyBorder="1"/>
    <xf numFmtId="0" fontId="4" fillId="2" borderId="0" xfId="2" applyFont="1" applyFill="1" applyAlignment="1">
      <alignment vertical="center" wrapText="1"/>
    </xf>
    <xf numFmtId="10" fontId="11" fillId="0" borderId="0" xfId="2" applyNumberFormat="1" applyFont="1" applyAlignment="1">
      <alignment horizontal="center"/>
    </xf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121</xdr:row>
      <xdr:rowOff>266700</xdr:rowOff>
    </xdr:from>
    <xdr:to>
      <xdr:col>0</xdr:col>
      <xdr:colOff>2038350</xdr:colOff>
      <xdr:row>123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133</xdr:row>
      <xdr:rowOff>152400</xdr:rowOff>
    </xdr:from>
    <xdr:to>
      <xdr:col>0</xdr:col>
      <xdr:colOff>2038350</xdr:colOff>
      <xdr:row>135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52"/>
  <sheetViews>
    <sheetView tabSelected="1" zoomScale="80" zoomScaleNormal="80" workbookViewId="0">
      <pane xSplit="1" ySplit="3" topLeftCell="B54" activePane="bottomRight" state="frozen"/>
      <selection pane="topRight" activeCell="D1" sqref="D1"/>
      <selection pane="bottomLeft" activeCell="A4" sqref="A4"/>
      <selection pane="bottomRight" activeCell="A72" sqref="A72"/>
    </sheetView>
  </sheetViews>
  <sheetFormatPr baseColWidth="10" defaultColWidth="11.44140625" defaultRowHeight="13.2"/>
  <cols>
    <col min="1" max="1" width="91.5546875" style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7</v>
      </c>
    </row>
    <row r="2" spans="1:44" s="4" customFormat="1" ht="19.95" customHeight="1">
      <c r="A2" s="2" t="s">
        <v>8</v>
      </c>
      <c r="C2" s="5" t="s">
        <v>9</v>
      </c>
      <c r="D2" s="84">
        <v>2023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R2" s="84">
        <v>2024</v>
      </c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F2" s="83">
        <v>2025</v>
      </c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</row>
    <row r="3" spans="1:44" s="4" customFormat="1" ht="19.95" customHeight="1">
      <c r="A3" s="57"/>
      <c r="D3" s="26" t="s">
        <v>0</v>
      </c>
      <c r="E3" s="26" t="s">
        <v>1</v>
      </c>
      <c r="F3" s="26" t="s">
        <v>10</v>
      </c>
      <c r="G3" s="26" t="s">
        <v>11</v>
      </c>
      <c r="H3" s="26" t="s">
        <v>2</v>
      </c>
      <c r="I3" s="26" t="s">
        <v>12</v>
      </c>
      <c r="J3" s="26" t="s">
        <v>13</v>
      </c>
      <c r="K3" s="26" t="s">
        <v>14</v>
      </c>
      <c r="L3" s="26" t="s">
        <v>3</v>
      </c>
      <c r="M3" s="26" t="s">
        <v>15</v>
      </c>
      <c r="N3" s="26" t="s">
        <v>4</v>
      </c>
      <c r="O3" s="26" t="s">
        <v>16</v>
      </c>
      <c r="P3" s="26" t="s">
        <v>5</v>
      </c>
      <c r="R3" s="26" t="s">
        <v>0</v>
      </c>
      <c r="S3" s="26" t="s">
        <v>1</v>
      </c>
      <c r="T3" s="26" t="s">
        <v>10</v>
      </c>
      <c r="U3" s="26" t="s">
        <v>11</v>
      </c>
      <c r="V3" s="26" t="s">
        <v>2</v>
      </c>
      <c r="W3" s="26" t="s">
        <v>12</v>
      </c>
      <c r="X3" s="26" t="s">
        <v>13</v>
      </c>
      <c r="Y3" s="26" t="s">
        <v>14</v>
      </c>
      <c r="Z3" s="26" t="s">
        <v>3</v>
      </c>
      <c r="AA3" s="26" t="s">
        <v>15</v>
      </c>
      <c r="AB3" s="26" t="s">
        <v>4</v>
      </c>
      <c r="AC3" s="26" t="s">
        <v>16</v>
      </c>
      <c r="AD3" s="26" t="s">
        <v>6</v>
      </c>
      <c r="AF3" s="26" t="s">
        <v>0</v>
      </c>
      <c r="AG3" s="26" t="s">
        <v>1</v>
      </c>
      <c r="AH3" s="26" t="s">
        <v>10</v>
      </c>
      <c r="AI3" s="26" t="s">
        <v>11</v>
      </c>
      <c r="AJ3" s="26" t="s">
        <v>2</v>
      </c>
      <c r="AK3" s="26" t="s">
        <v>12</v>
      </c>
      <c r="AL3" s="26" t="s">
        <v>13</v>
      </c>
      <c r="AM3" s="26" t="s">
        <v>14</v>
      </c>
      <c r="AN3" s="26" t="s">
        <v>3</v>
      </c>
      <c r="AO3" s="26" t="s">
        <v>15</v>
      </c>
      <c r="AP3" s="26" t="s">
        <v>4</v>
      </c>
      <c r="AQ3" s="26" t="s">
        <v>16</v>
      </c>
      <c r="AR3" s="26" t="s">
        <v>112</v>
      </c>
    </row>
    <row r="4" spans="1:44" s="4" customFormat="1" ht="19.95" customHeight="1">
      <c r="A4" s="58" t="s">
        <v>17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42" customHeight="1">
      <c r="A5" s="81" t="s">
        <v>111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</row>
    <row r="6" spans="1:44" s="4" customFormat="1" ht="19.95" customHeight="1">
      <c r="A6" s="59" t="s">
        <v>36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spans="1:44" s="6" customFormat="1" ht="19.95" customHeight="1">
      <c r="A7" s="60" t="s">
        <v>18</v>
      </c>
      <c r="D7" s="75">
        <v>10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">
        <f>SUM(D7,E7,F7,G7,H7,I7,J7,K7,L7,M7,N7,O7)</f>
        <v>10</v>
      </c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">
        <f>SUM(R7,S7,T7,U7,V7,W7,X7,Y7,Z7,AA7,AB7,AC7)</f>
        <v>0</v>
      </c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">
        <f>SUM(AF7,AG7,AH7,AI7,AJ7,AK7,AL7,AM7,AN7,AO7,AP7,AQ7)</f>
        <v>0</v>
      </c>
    </row>
    <row r="8" spans="1:44" s="6" customFormat="1" ht="10.050000000000001" customHeight="1">
      <c r="A8" s="60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>
      <c r="A9" s="60" t="s">
        <v>19</v>
      </c>
      <c r="C9" s="77">
        <v>0.25</v>
      </c>
      <c r="D9" s="79">
        <f>D7*$C$9</f>
        <v>2.5</v>
      </c>
      <c r="E9" s="79">
        <f t="shared" ref="E9:O9" si="0">E7*$C$9</f>
        <v>0</v>
      </c>
      <c r="F9" s="79">
        <f t="shared" si="0"/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 t="shared" si="0"/>
        <v>0</v>
      </c>
      <c r="L9" s="79">
        <f t="shared" si="0"/>
        <v>0</v>
      </c>
      <c r="M9" s="79">
        <f t="shared" si="0"/>
        <v>0</v>
      </c>
      <c r="N9" s="79">
        <f t="shared" si="0"/>
        <v>0</v>
      </c>
      <c r="O9" s="79">
        <f t="shared" si="0"/>
        <v>0</v>
      </c>
      <c r="P9" s="7">
        <f>SUM(D9,E9,F9,G9,H9,I9,J9,K9,L9,M9,N9,O9)</f>
        <v>2.5</v>
      </c>
      <c r="R9" s="79">
        <f>R7*$C$9</f>
        <v>0</v>
      </c>
      <c r="S9" s="79">
        <f t="shared" ref="S9:AC9" si="1">S7*$C$9</f>
        <v>0</v>
      </c>
      <c r="T9" s="79">
        <f t="shared" si="1"/>
        <v>0</v>
      </c>
      <c r="U9" s="79">
        <f t="shared" si="1"/>
        <v>0</v>
      </c>
      <c r="V9" s="79">
        <f t="shared" si="1"/>
        <v>0</v>
      </c>
      <c r="W9" s="79">
        <f t="shared" si="1"/>
        <v>0</v>
      </c>
      <c r="X9" s="79">
        <f t="shared" si="1"/>
        <v>0</v>
      </c>
      <c r="Y9" s="79">
        <f t="shared" si="1"/>
        <v>0</v>
      </c>
      <c r="Z9" s="79">
        <f t="shared" si="1"/>
        <v>0</v>
      </c>
      <c r="AA9" s="79">
        <f t="shared" si="1"/>
        <v>0</v>
      </c>
      <c r="AB9" s="79">
        <f t="shared" si="1"/>
        <v>0</v>
      </c>
      <c r="AC9" s="79">
        <f t="shared" si="1"/>
        <v>0</v>
      </c>
      <c r="AD9" s="7">
        <f>SUM(R9,S9,T9,U9,V9,W9,X9,Y9,Z9,AA9,AB9,AC9)</f>
        <v>0</v>
      </c>
      <c r="AF9" s="79">
        <f>AF7*$C$9</f>
        <v>0</v>
      </c>
      <c r="AG9" s="79">
        <f t="shared" ref="AG9:AQ9" si="2">AG7*$C$9</f>
        <v>0</v>
      </c>
      <c r="AH9" s="79">
        <f t="shared" si="2"/>
        <v>0</v>
      </c>
      <c r="AI9" s="79">
        <f t="shared" si="2"/>
        <v>0</v>
      </c>
      <c r="AJ9" s="79">
        <f t="shared" si="2"/>
        <v>0</v>
      </c>
      <c r="AK9" s="79">
        <f t="shared" si="2"/>
        <v>0</v>
      </c>
      <c r="AL9" s="79">
        <f t="shared" si="2"/>
        <v>0</v>
      </c>
      <c r="AM9" s="79">
        <f t="shared" si="2"/>
        <v>0</v>
      </c>
      <c r="AN9" s="79">
        <f t="shared" si="2"/>
        <v>0</v>
      </c>
      <c r="AO9" s="79">
        <f t="shared" si="2"/>
        <v>0</v>
      </c>
      <c r="AP9" s="79">
        <f t="shared" si="2"/>
        <v>0</v>
      </c>
      <c r="AQ9" s="79">
        <f t="shared" si="2"/>
        <v>0</v>
      </c>
      <c r="AR9" s="7">
        <f>SUM(AF9,AG9,AH9,AI9,AJ9,AK9,AL9,AM9,AN9,AO9,AP9,AQ9)</f>
        <v>0</v>
      </c>
    </row>
    <row r="10" spans="1:44" s="6" customFormat="1" ht="19.95" customHeight="1">
      <c r="A10" s="60" t="s">
        <v>20</v>
      </c>
      <c r="C10" s="78">
        <v>149</v>
      </c>
      <c r="D10" s="17">
        <f>$C$10</f>
        <v>149</v>
      </c>
      <c r="E10" s="17">
        <f t="shared" ref="E10:O10" si="3">$C$10</f>
        <v>149</v>
      </c>
      <c r="F10" s="17">
        <f t="shared" si="3"/>
        <v>149</v>
      </c>
      <c r="G10" s="17">
        <f t="shared" si="3"/>
        <v>149</v>
      </c>
      <c r="H10" s="17">
        <f t="shared" si="3"/>
        <v>149</v>
      </c>
      <c r="I10" s="17">
        <f t="shared" si="3"/>
        <v>149</v>
      </c>
      <c r="J10" s="17">
        <f t="shared" si="3"/>
        <v>149</v>
      </c>
      <c r="K10" s="17">
        <f t="shared" si="3"/>
        <v>149</v>
      </c>
      <c r="L10" s="17">
        <f t="shared" si="3"/>
        <v>149</v>
      </c>
      <c r="M10" s="17">
        <f t="shared" si="3"/>
        <v>149</v>
      </c>
      <c r="N10" s="17">
        <f t="shared" si="3"/>
        <v>149</v>
      </c>
      <c r="O10" s="17">
        <f t="shared" si="3"/>
        <v>149</v>
      </c>
      <c r="P10" s="8"/>
      <c r="R10" s="17">
        <f>$C$10</f>
        <v>149</v>
      </c>
      <c r="S10" s="17">
        <f t="shared" ref="S10:AC10" si="4">$C$10</f>
        <v>149</v>
      </c>
      <c r="T10" s="17">
        <f t="shared" si="4"/>
        <v>149</v>
      </c>
      <c r="U10" s="17">
        <f t="shared" si="4"/>
        <v>149</v>
      </c>
      <c r="V10" s="17">
        <f t="shared" si="4"/>
        <v>149</v>
      </c>
      <c r="W10" s="17">
        <f t="shared" si="4"/>
        <v>149</v>
      </c>
      <c r="X10" s="17">
        <f t="shared" si="4"/>
        <v>149</v>
      </c>
      <c r="Y10" s="17">
        <f t="shared" si="4"/>
        <v>149</v>
      </c>
      <c r="Z10" s="17">
        <f t="shared" si="4"/>
        <v>149</v>
      </c>
      <c r="AA10" s="17">
        <f t="shared" si="4"/>
        <v>149</v>
      </c>
      <c r="AB10" s="17">
        <f t="shared" si="4"/>
        <v>149</v>
      </c>
      <c r="AC10" s="17">
        <f t="shared" si="4"/>
        <v>149</v>
      </c>
      <c r="AD10" s="8"/>
      <c r="AF10" s="17">
        <f>$C$10</f>
        <v>149</v>
      </c>
      <c r="AG10" s="17">
        <f t="shared" ref="AG10:AQ10" si="5">$C$10</f>
        <v>149</v>
      </c>
      <c r="AH10" s="17">
        <f t="shared" si="5"/>
        <v>149</v>
      </c>
      <c r="AI10" s="17">
        <f t="shared" si="5"/>
        <v>149</v>
      </c>
      <c r="AJ10" s="17">
        <f t="shared" si="5"/>
        <v>149</v>
      </c>
      <c r="AK10" s="17">
        <f t="shared" si="5"/>
        <v>149</v>
      </c>
      <c r="AL10" s="17">
        <f t="shared" si="5"/>
        <v>149</v>
      </c>
      <c r="AM10" s="17">
        <f t="shared" si="5"/>
        <v>149</v>
      </c>
      <c r="AN10" s="17">
        <f t="shared" si="5"/>
        <v>149</v>
      </c>
      <c r="AO10" s="17">
        <f t="shared" si="5"/>
        <v>149</v>
      </c>
      <c r="AP10" s="17">
        <f t="shared" si="5"/>
        <v>149</v>
      </c>
      <c r="AQ10" s="17">
        <f t="shared" si="5"/>
        <v>149</v>
      </c>
      <c r="AR10" s="8"/>
    </row>
    <row r="11" spans="1:44" s="6" customFormat="1" ht="10.050000000000001" customHeight="1">
      <c r="A11" s="60"/>
      <c r="C11" s="16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8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8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8"/>
    </row>
    <row r="12" spans="1:44" s="6" customFormat="1" ht="19.95" customHeight="1">
      <c r="A12" s="60" t="s">
        <v>21</v>
      </c>
      <c r="C12" s="27">
        <f>1-C9</f>
        <v>0.75</v>
      </c>
      <c r="D12" s="79">
        <f>D7*$C$12</f>
        <v>7.5</v>
      </c>
      <c r="E12" s="79">
        <f t="shared" ref="E12:O12" si="6">E7*$C$12</f>
        <v>0</v>
      </c>
      <c r="F12" s="79">
        <f t="shared" si="6"/>
        <v>0</v>
      </c>
      <c r="G12" s="79">
        <f t="shared" si="6"/>
        <v>0</v>
      </c>
      <c r="H12" s="79">
        <f t="shared" si="6"/>
        <v>0</v>
      </c>
      <c r="I12" s="79">
        <f t="shared" si="6"/>
        <v>0</v>
      </c>
      <c r="J12" s="79">
        <f t="shared" si="6"/>
        <v>0</v>
      </c>
      <c r="K12" s="79">
        <f t="shared" si="6"/>
        <v>0</v>
      </c>
      <c r="L12" s="79">
        <f t="shared" si="6"/>
        <v>0</v>
      </c>
      <c r="M12" s="79">
        <f t="shared" si="6"/>
        <v>0</v>
      </c>
      <c r="N12" s="79">
        <f t="shared" si="6"/>
        <v>0</v>
      </c>
      <c r="O12" s="79">
        <f t="shared" si="6"/>
        <v>0</v>
      </c>
      <c r="P12" s="7">
        <f>SUM(D12,E12,F12,G12,H12,I12,J12,K12,L12,M12,N12,O12)</f>
        <v>7.5</v>
      </c>
      <c r="R12" s="79">
        <f>R7*$C$12</f>
        <v>0</v>
      </c>
      <c r="S12" s="79">
        <f t="shared" ref="S12:AC12" si="7">S7*$C$12</f>
        <v>0</v>
      </c>
      <c r="T12" s="79">
        <f t="shared" si="7"/>
        <v>0</v>
      </c>
      <c r="U12" s="79">
        <f t="shared" si="7"/>
        <v>0</v>
      </c>
      <c r="V12" s="79">
        <f t="shared" si="7"/>
        <v>0</v>
      </c>
      <c r="W12" s="79">
        <f t="shared" si="7"/>
        <v>0</v>
      </c>
      <c r="X12" s="79">
        <f t="shared" si="7"/>
        <v>0</v>
      </c>
      <c r="Y12" s="79">
        <f t="shared" si="7"/>
        <v>0</v>
      </c>
      <c r="Z12" s="79">
        <f t="shared" si="7"/>
        <v>0</v>
      </c>
      <c r="AA12" s="79">
        <f t="shared" si="7"/>
        <v>0</v>
      </c>
      <c r="AB12" s="79">
        <f t="shared" si="7"/>
        <v>0</v>
      </c>
      <c r="AC12" s="79">
        <f t="shared" si="7"/>
        <v>0</v>
      </c>
      <c r="AD12" s="7">
        <f>SUM(R12,S12,T12,U12,V12,W12,X12,Y12,Z12,AA12,AB12,AC12)</f>
        <v>0</v>
      </c>
      <c r="AF12" s="79">
        <f>AF7*$C$12</f>
        <v>0</v>
      </c>
      <c r="AG12" s="79">
        <f t="shared" ref="AG12:AQ12" si="8">AG7*$C$12</f>
        <v>0</v>
      </c>
      <c r="AH12" s="79">
        <f t="shared" si="8"/>
        <v>0</v>
      </c>
      <c r="AI12" s="79">
        <f t="shared" si="8"/>
        <v>0</v>
      </c>
      <c r="AJ12" s="79">
        <f t="shared" si="8"/>
        <v>0</v>
      </c>
      <c r="AK12" s="79">
        <f t="shared" si="8"/>
        <v>0</v>
      </c>
      <c r="AL12" s="79">
        <f t="shared" si="8"/>
        <v>0</v>
      </c>
      <c r="AM12" s="79">
        <f t="shared" si="8"/>
        <v>0</v>
      </c>
      <c r="AN12" s="79">
        <f t="shared" si="8"/>
        <v>0</v>
      </c>
      <c r="AO12" s="79">
        <f t="shared" si="8"/>
        <v>0</v>
      </c>
      <c r="AP12" s="79">
        <f t="shared" si="8"/>
        <v>0</v>
      </c>
      <c r="AQ12" s="79">
        <f t="shared" si="8"/>
        <v>0</v>
      </c>
      <c r="AR12" s="7">
        <f>SUM(AF12,AG12,AH12,AI12,AJ12,AK12,AL12,AM12,AN12,AO12,AP12,AQ12)</f>
        <v>0</v>
      </c>
    </row>
    <row r="13" spans="1:44" s="6" customFormat="1" ht="19.95" customHeight="1">
      <c r="A13" s="60" t="s">
        <v>22</v>
      </c>
      <c r="C13" s="78">
        <f>C10*(1-50%)</f>
        <v>74.5</v>
      </c>
      <c r="D13" s="17">
        <f>$C$13</f>
        <v>74.5</v>
      </c>
      <c r="E13" s="17">
        <f t="shared" ref="E13:O13" si="9">$C$13</f>
        <v>74.5</v>
      </c>
      <c r="F13" s="17">
        <f t="shared" si="9"/>
        <v>74.5</v>
      </c>
      <c r="G13" s="17">
        <f t="shared" si="9"/>
        <v>74.5</v>
      </c>
      <c r="H13" s="17">
        <f t="shared" si="9"/>
        <v>74.5</v>
      </c>
      <c r="I13" s="17">
        <f t="shared" si="9"/>
        <v>74.5</v>
      </c>
      <c r="J13" s="17">
        <f t="shared" si="9"/>
        <v>74.5</v>
      </c>
      <c r="K13" s="17">
        <f t="shared" si="9"/>
        <v>74.5</v>
      </c>
      <c r="L13" s="17">
        <f t="shared" si="9"/>
        <v>74.5</v>
      </c>
      <c r="M13" s="17">
        <f t="shared" si="9"/>
        <v>74.5</v>
      </c>
      <c r="N13" s="17">
        <f t="shared" si="9"/>
        <v>74.5</v>
      </c>
      <c r="O13" s="17">
        <f t="shared" si="9"/>
        <v>74.5</v>
      </c>
      <c r="P13" s="8"/>
      <c r="R13" s="17">
        <f t="shared" ref="R13:AC13" si="10">$C$13</f>
        <v>74.5</v>
      </c>
      <c r="S13" s="17">
        <f t="shared" si="10"/>
        <v>74.5</v>
      </c>
      <c r="T13" s="17">
        <f t="shared" si="10"/>
        <v>74.5</v>
      </c>
      <c r="U13" s="17">
        <f t="shared" si="10"/>
        <v>74.5</v>
      </c>
      <c r="V13" s="17">
        <f t="shared" si="10"/>
        <v>74.5</v>
      </c>
      <c r="W13" s="17">
        <f t="shared" si="10"/>
        <v>74.5</v>
      </c>
      <c r="X13" s="17">
        <f t="shared" si="10"/>
        <v>74.5</v>
      </c>
      <c r="Y13" s="17">
        <f t="shared" si="10"/>
        <v>74.5</v>
      </c>
      <c r="Z13" s="17">
        <f t="shared" si="10"/>
        <v>74.5</v>
      </c>
      <c r="AA13" s="17">
        <f t="shared" si="10"/>
        <v>74.5</v>
      </c>
      <c r="AB13" s="17">
        <f t="shared" si="10"/>
        <v>74.5</v>
      </c>
      <c r="AC13" s="17">
        <f t="shared" si="10"/>
        <v>74.5</v>
      </c>
      <c r="AD13" s="8"/>
      <c r="AF13" s="17">
        <f t="shared" ref="AF13:AQ13" si="11">$C$13</f>
        <v>74.5</v>
      </c>
      <c r="AG13" s="17">
        <f t="shared" si="11"/>
        <v>74.5</v>
      </c>
      <c r="AH13" s="17">
        <f t="shared" si="11"/>
        <v>74.5</v>
      </c>
      <c r="AI13" s="17">
        <f t="shared" si="11"/>
        <v>74.5</v>
      </c>
      <c r="AJ13" s="17">
        <f t="shared" si="11"/>
        <v>74.5</v>
      </c>
      <c r="AK13" s="17">
        <f t="shared" si="11"/>
        <v>74.5</v>
      </c>
      <c r="AL13" s="17">
        <f t="shared" si="11"/>
        <v>74.5</v>
      </c>
      <c r="AM13" s="17">
        <f t="shared" si="11"/>
        <v>74.5</v>
      </c>
      <c r="AN13" s="17">
        <f t="shared" si="11"/>
        <v>74.5</v>
      </c>
      <c r="AO13" s="17">
        <f t="shared" si="11"/>
        <v>74.5</v>
      </c>
      <c r="AP13" s="17">
        <f t="shared" si="11"/>
        <v>74.5</v>
      </c>
      <c r="AQ13" s="17">
        <f t="shared" si="11"/>
        <v>74.5</v>
      </c>
      <c r="AR13" s="8"/>
    </row>
    <row r="14" spans="1:44" s="6" customFormat="1" ht="10.050000000000001" customHeight="1" thickBot="1">
      <c r="A14" s="60"/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8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8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8"/>
    </row>
    <row r="15" spans="1:44" s="6" customFormat="1" ht="19.95" customHeight="1" thickBot="1">
      <c r="A15" s="61" t="s">
        <v>23</v>
      </c>
      <c r="B15" s="18"/>
      <c r="C15" s="18"/>
      <c r="D15" s="19">
        <f>D9*D10+D12*D13</f>
        <v>931.25</v>
      </c>
      <c r="E15" s="19">
        <f t="shared" ref="E15:O15" si="12">E9*E10+E12*E13</f>
        <v>0</v>
      </c>
      <c r="F15" s="19">
        <f t="shared" si="12"/>
        <v>0</v>
      </c>
      <c r="G15" s="19">
        <f t="shared" si="12"/>
        <v>0</v>
      </c>
      <c r="H15" s="19">
        <f t="shared" si="12"/>
        <v>0</v>
      </c>
      <c r="I15" s="19">
        <f t="shared" si="12"/>
        <v>0</v>
      </c>
      <c r="J15" s="19">
        <f t="shared" si="12"/>
        <v>0</v>
      </c>
      <c r="K15" s="19">
        <f t="shared" si="12"/>
        <v>0</v>
      </c>
      <c r="L15" s="19">
        <f t="shared" si="12"/>
        <v>0</v>
      </c>
      <c r="M15" s="19">
        <f t="shared" si="12"/>
        <v>0</v>
      </c>
      <c r="N15" s="19">
        <f t="shared" si="12"/>
        <v>0</v>
      </c>
      <c r="O15" s="19">
        <f t="shared" si="12"/>
        <v>0</v>
      </c>
      <c r="P15" s="20">
        <f>SUM(D15:O15)</f>
        <v>931.25</v>
      </c>
      <c r="Q15" s="40"/>
      <c r="R15" s="19">
        <f>R9*R10+R12*R13</f>
        <v>0</v>
      </c>
      <c r="S15" s="19">
        <f t="shared" ref="S15:AC15" si="13">S9*S10+S12*S13</f>
        <v>0</v>
      </c>
      <c r="T15" s="19">
        <f t="shared" si="13"/>
        <v>0</v>
      </c>
      <c r="U15" s="19">
        <f t="shared" si="13"/>
        <v>0</v>
      </c>
      <c r="V15" s="19">
        <f t="shared" si="13"/>
        <v>0</v>
      </c>
      <c r="W15" s="19">
        <f t="shared" si="13"/>
        <v>0</v>
      </c>
      <c r="X15" s="19">
        <f t="shared" si="13"/>
        <v>0</v>
      </c>
      <c r="Y15" s="19">
        <f t="shared" si="13"/>
        <v>0</v>
      </c>
      <c r="Z15" s="19">
        <f t="shared" si="13"/>
        <v>0</v>
      </c>
      <c r="AA15" s="19">
        <f t="shared" si="13"/>
        <v>0</v>
      </c>
      <c r="AB15" s="19">
        <f t="shared" si="13"/>
        <v>0</v>
      </c>
      <c r="AC15" s="19">
        <f t="shared" si="13"/>
        <v>0</v>
      </c>
      <c r="AD15" s="20">
        <f>SUM(R15:AC15)</f>
        <v>0</v>
      </c>
      <c r="AE15" s="40"/>
      <c r="AF15" s="19">
        <f>AF9*AF10+AF12*AF13</f>
        <v>0</v>
      </c>
      <c r="AG15" s="19">
        <f t="shared" ref="AG15:AQ15" si="14">AG9*AG10+AG12*AG13</f>
        <v>0</v>
      </c>
      <c r="AH15" s="19">
        <f t="shared" si="14"/>
        <v>0</v>
      </c>
      <c r="AI15" s="19">
        <f t="shared" si="14"/>
        <v>0</v>
      </c>
      <c r="AJ15" s="19">
        <f t="shared" si="14"/>
        <v>0</v>
      </c>
      <c r="AK15" s="19">
        <f t="shared" si="14"/>
        <v>0</v>
      </c>
      <c r="AL15" s="19">
        <f t="shared" si="14"/>
        <v>0</v>
      </c>
      <c r="AM15" s="19">
        <f t="shared" si="14"/>
        <v>0</v>
      </c>
      <c r="AN15" s="19">
        <f t="shared" si="14"/>
        <v>0</v>
      </c>
      <c r="AO15" s="19">
        <f t="shared" si="14"/>
        <v>0</v>
      </c>
      <c r="AP15" s="19">
        <f t="shared" si="14"/>
        <v>0</v>
      </c>
      <c r="AQ15" s="19">
        <f t="shared" si="14"/>
        <v>0</v>
      </c>
      <c r="AR15" s="20">
        <f>SUM(AF15:AQ15)</f>
        <v>0</v>
      </c>
    </row>
    <row r="16" spans="1:44" s="6" customFormat="1" ht="19.95" customHeight="1">
      <c r="A16" s="62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</row>
    <row r="17" spans="1:44" s="4" customFormat="1" ht="19.95" customHeight="1">
      <c r="A17" s="59" t="s">
        <v>24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spans="1:44" s="6" customFormat="1" ht="19.95" customHeight="1">
      <c r="A18" s="60" t="s">
        <v>42</v>
      </c>
      <c r="D18" s="75">
        <v>10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">
        <f>SUM(D18,E18,F18,G18,H18,I18,J18,K18,L18,M18,N18,O18)</f>
        <v>10</v>
      </c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">
        <f>SUM(R18,S18,T18,U18,V18,W18,X18,Y18,Z18,AA18,AB18,AC18)</f>
        <v>0</v>
      </c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">
        <f>SUM(AF18,AG18,AH18,AI18,AJ18,AK18,AL18,AM18,AN18,AO18,AP18,AQ18)</f>
        <v>0</v>
      </c>
    </row>
    <row r="19" spans="1:44" s="6" customFormat="1" ht="10.050000000000001" customHeight="1">
      <c r="A19" s="60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8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8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8"/>
    </row>
    <row r="20" spans="1:44" s="6" customFormat="1" ht="19.95" customHeight="1">
      <c r="A20" s="60" t="s">
        <v>25</v>
      </c>
      <c r="C20" s="77">
        <v>0.5</v>
      </c>
      <c r="D20" s="79">
        <f>D18*$C$9</f>
        <v>2.5</v>
      </c>
      <c r="E20" s="79">
        <f t="shared" ref="E20:O20" si="15">E18*$C$9</f>
        <v>0</v>
      </c>
      <c r="F20" s="79">
        <f t="shared" si="15"/>
        <v>0</v>
      </c>
      <c r="G20" s="79">
        <f t="shared" si="15"/>
        <v>0</v>
      </c>
      <c r="H20" s="79">
        <f t="shared" si="15"/>
        <v>0</v>
      </c>
      <c r="I20" s="79">
        <f t="shared" si="15"/>
        <v>0</v>
      </c>
      <c r="J20" s="79">
        <f t="shared" si="15"/>
        <v>0</v>
      </c>
      <c r="K20" s="79">
        <f t="shared" si="15"/>
        <v>0</v>
      </c>
      <c r="L20" s="79">
        <f t="shared" si="15"/>
        <v>0</v>
      </c>
      <c r="M20" s="79">
        <f t="shared" si="15"/>
        <v>0</v>
      </c>
      <c r="N20" s="79">
        <f t="shared" si="15"/>
        <v>0</v>
      </c>
      <c r="O20" s="79">
        <f t="shared" si="15"/>
        <v>0</v>
      </c>
      <c r="P20" s="7">
        <f>SUM(D20,E20,F20,G20,H20,I20,J20,K20,L20,M20,N20,O20)</f>
        <v>2.5</v>
      </c>
      <c r="R20" s="79">
        <f>R18*$C$9</f>
        <v>0</v>
      </c>
      <c r="S20" s="79">
        <f t="shared" ref="S20:AC20" si="16">S18*$C$9</f>
        <v>0</v>
      </c>
      <c r="T20" s="79">
        <f t="shared" si="16"/>
        <v>0</v>
      </c>
      <c r="U20" s="79">
        <f t="shared" si="16"/>
        <v>0</v>
      </c>
      <c r="V20" s="79">
        <f t="shared" si="16"/>
        <v>0</v>
      </c>
      <c r="W20" s="79">
        <f t="shared" si="16"/>
        <v>0</v>
      </c>
      <c r="X20" s="79">
        <f t="shared" si="16"/>
        <v>0</v>
      </c>
      <c r="Y20" s="79">
        <f t="shared" si="16"/>
        <v>0</v>
      </c>
      <c r="Z20" s="79">
        <f t="shared" si="16"/>
        <v>0</v>
      </c>
      <c r="AA20" s="79">
        <f t="shared" si="16"/>
        <v>0</v>
      </c>
      <c r="AB20" s="79">
        <f t="shared" si="16"/>
        <v>0</v>
      </c>
      <c r="AC20" s="79">
        <f t="shared" si="16"/>
        <v>0</v>
      </c>
      <c r="AD20" s="7">
        <f>SUM(R20,S20,T20,U20,V20,W20,X20,Y20,Z20,AA20,AB20,AC20)</f>
        <v>0</v>
      </c>
      <c r="AF20" s="79">
        <f>AF18*$C$9</f>
        <v>0</v>
      </c>
      <c r="AG20" s="79">
        <f t="shared" ref="AG20:AQ20" si="17">AG18*$C$9</f>
        <v>0</v>
      </c>
      <c r="AH20" s="79">
        <f t="shared" si="17"/>
        <v>0</v>
      </c>
      <c r="AI20" s="79">
        <f t="shared" si="17"/>
        <v>0</v>
      </c>
      <c r="AJ20" s="79">
        <f t="shared" si="17"/>
        <v>0</v>
      </c>
      <c r="AK20" s="79">
        <f t="shared" si="17"/>
        <v>0</v>
      </c>
      <c r="AL20" s="79">
        <f t="shared" si="17"/>
        <v>0</v>
      </c>
      <c r="AM20" s="79">
        <f t="shared" si="17"/>
        <v>0</v>
      </c>
      <c r="AN20" s="79">
        <f t="shared" si="17"/>
        <v>0</v>
      </c>
      <c r="AO20" s="79">
        <f t="shared" si="17"/>
        <v>0</v>
      </c>
      <c r="AP20" s="79">
        <f t="shared" si="17"/>
        <v>0</v>
      </c>
      <c r="AQ20" s="79">
        <f t="shared" si="17"/>
        <v>0</v>
      </c>
      <c r="AR20" s="7">
        <f>SUM(AF20,AG20,AH20,AI20,AJ20,AK20,AL20,AM20,AN20,AO20,AP20,AQ20)</f>
        <v>0</v>
      </c>
    </row>
    <row r="21" spans="1:44" s="6" customFormat="1" ht="19.95" customHeight="1">
      <c r="A21" s="60" t="s">
        <v>26</v>
      </c>
      <c r="C21" s="16">
        <v>279</v>
      </c>
      <c r="D21" s="17">
        <f>$C$21</f>
        <v>279</v>
      </c>
      <c r="E21" s="17">
        <f t="shared" ref="E21:O21" si="18">$C$21</f>
        <v>279</v>
      </c>
      <c r="F21" s="17">
        <f t="shared" si="18"/>
        <v>279</v>
      </c>
      <c r="G21" s="17">
        <f t="shared" si="18"/>
        <v>279</v>
      </c>
      <c r="H21" s="17">
        <f t="shared" si="18"/>
        <v>279</v>
      </c>
      <c r="I21" s="17">
        <f t="shared" si="18"/>
        <v>279</v>
      </c>
      <c r="J21" s="17">
        <f t="shared" si="18"/>
        <v>279</v>
      </c>
      <c r="K21" s="17">
        <f t="shared" si="18"/>
        <v>279</v>
      </c>
      <c r="L21" s="17">
        <f t="shared" si="18"/>
        <v>279</v>
      </c>
      <c r="M21" s="17">
        <f t="shared" si="18"/>
        <v>279</v>
      </c>
      <c r="N21" s="17">
        <f t="shared" si="18"/>
        <v>279</v>
      </c>
      <c r="O21" s="17">
        <f t="shared" si="18"/>
        <v>279</v>
      </c>
      <c r="P21" s="8"/>
      <c r="R21" s="17">
        <f>$C$21</f>
        <v>279</v>
      </c>
      <c r="S21" s="17">
        <f t="shared" ref="S21:AC21" si="19">$C$21</f>
        <v>279</v>
      </c>
      <c r="T21" s="17">
        <f t="shared" si="19"/>
        <v>279</v>
      </c>
      <c r="U21" s="17">
        <f t="shared" si="19"/>
        <v>279</v>
      </c>
      <c r="V21" s="17">
        <f t="shared" si="19"/>
        <v>279</v>
      </c>
      <c r="W21" s="17">
        <f t="shared" si="19"/>
        <v>279</v>
      </c>
      <c r="X21" s="17">
        <f t="shared" si="19"/>
        <v>279</v>
      </c>
      <c r="Y21" s="17">
        <f t="shared" si="19"/>
        <v>279</v>
      </c>
      <c r="Z21" s="17">
        <f t="shared" si="19"/>
        <v>279</v>
      </c>
      <c r="AA21" s="17">
        <f t="shared" si="19"/>
        <v>279</v>
      </c>
      <c r="AB21" s="17">
        <f t="shared" si="19"/>
        <v>279</v>
      </c>
      <c r="AC21" s="17">
        <f t="shared" si="19"/>
        <v>279</v>
      </c>
      <c r="AD21" s="8"/>
      <c r="AF21" s="17">
        <f>$C$21</f>
        <v>279</v>
      </c>
      <c r="AG21" s="17">
        <f t="shared" ref="AG21:AQ21" si="20">$C$21</f>
        <v>279</v>
      </c>
      <c r="AH21" s="17">
        <f t="shared" si="20"/>
        <v>279</v>
      </c>
      <c r="AI21" s="17">
        <f t="shared" si="20"/>
        <v>279</v>
      </c>
      <c r="AJ21" s="17">
        <f t="shared" si="20"/>
        <v>279</v>
      </c>
      <c r="AK21" s="17">
        <f t="shared" si="20"/>
        <v>279</v>
      </c>
      <c r="AL21" s="17">
        <f t="shared" si="20"/>
        <v>279</v>
      </c>
      <c r="AM21" s="17">
        <f t="shared" si="20"/>
        <v>279</v>
      </c>
      <c r="AN21" s="17">
        <f t="shared" si="20"/>
        <v>279</v>
      </c>
      <c r="AO21" s="17">
        <f t="shared" si="20"/>
        <v>279</v>
      </c>
      <c r="AP21" s="17">
        <f t="shared" si="20"/>
        <v>279</v>
      </c>
      <c r="AQ21" s="17">
        <f t="shared" si="20"/>
        <v>279</v>
      </c>
      <c r="AR21" s="8"/>
    </row>
    <row r="22" spans="1:44" s="6" customFormat="1" ht="10.050000000000001" customHeight="1">
      <c r="A22" s="60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8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8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8"/>
    </row>
    <row r="23" spans="1:44" s="6" customFormat="1" ht="19.95" customHeight="1">
      <c r="A23" s="60" t="s">
        <v>27</v>
      </c>
      <c r="C23" s="27">
        <f>1-C20</f>
        <v>0.5</v>
      </c>
      <c r="D23" s="79">
        <f>D18*$C$12</f>
        <v>7.5</v>
      </c>
      <c r="E23" s="79">
        <f t="shared" ref="E23:O23" si="21">E18*$C$12</f>
        <v>0</v>
      </c>
      <c r="F23" s="79">
        <f t="shared" si="21"/>
        <v>0</v>
      </c>
      <c r="G23" s="79">
        <f t="shared" si="21"/>
        <v>0</v>
      </c>
      <c r="H23" s="79">
        <f t="shared" si="21"/>
        <v>0</v>
      </c>
      <c r="I23" s="79">
        <f t="shared" si="21"/>
        <v>0</v>
      </c>
      <c r="J23" s="79">
        <f t="shared" si="21"/>
        <v>0</v>
      </c>
      <c r="K23" s="79">
        <f t="shared" si="21"/>
        <v>0</v>
      </c>
      <c r="L23" s="79">
        <f t="shared" si="21"/>
        <v>0</v>
      </c>
      <c r="M23" s="79">
        <f t="shared" si="21"/>
        <v>0</v>
      </c>
      <c r="N23" s="79">
        <f t="shared" si="21"/>
        <v>0</v>
      </c>
      <c r="O23" s="79">
        <f t="shared" si="21"/>
        <v>0</v>
      </c>
      <c r="P23" s="7">
        <f>SUM(D23,E23,F23,G23,H23,I23,J23,K23,L23,M23,N23,O23)</f>
        <v>7.5</v>
      </c>
      <c r="R23" s="79">
        <f>R18*$C$12</f>
        <v>0</v>
      </c>
      <c r="S23" s="79">
        <f t="shared" ref="S23:AC23" si="22">S18*$C$12</f>
        <v>0</v>
      </c>
      <c r="T23" s="79">
        <f t="shared" si="22"/>
        <v>0</v>
      </c>
      <c r="U23" s="79">
        <f t="shared" si="22"/>
        <v>0</v>
      </c>
      <c r="V23" s="79">
        <f t="shared" si="22"/>
        <v>0</v>
      </c>
      <c r="W23" s="79">
        <f t="shared" si="22"/>
        <v>0</v>
      </c>
      <c r="X23" s="79">
        <f t="shared" si="22"/>
        <v>0</v>
      </c>
      <c r="Y23" s="79">
        <f t="shared" si="22"/>
        <v>0</v>
      </c>
      <c r="Z23" s="79">
        <f t="shared" si="22"/>
        <v>0</v>
      </c>
      <c r="AA23" s="79">
        <f t="shared" si="22"/>
        <v>0</v>
      </c>
      <c r="AB23" s="79">
        <f t="shared" si="22"/>
        <v>0</v>
      </c>
      <c r="AC23" s="79">
        <f t="shared" si="22"/>
        <v>0</v>
      </c>
      <c r="AD23" s="7">
        <f>SUM(R23,S23,T23,U23,V23,W23,X23,Y23,Z23,AA23,AB23,AC23)</f>
        <v>0</v>
      </c>
      <c r="AF23" s="79">
        <f>AF18*$C$12</f>
        <v>0</v>
      </c>
      <c r="AG23" s="79">
        <f t="shared" ref="AG23:AQ23" si="23">AG18*$C$12</f>
        <v>0</v>
      </c>
      <c r="AH23" s="79">
        <f t="shared" si="23"/>
        <v>0</v>
      </c>
      <c r="AI23" s="79">
        <f t="shared" si="23"/>
        <v>0</v>
      </c>
      <c r="AJ23" s="79">
        <f t="shared" si="23"/>
        <v>0</v>
      </c>
      <c r="AK23" s="79">
        <f t="shared" si="23"/>
        <v>0</v>
      </c>
      <c r="AL23" s="79">
        <f t="shared" si="23"/>
        <v>0</v>
      </c>
      <c r="AM23" s="79">
        <f t="shared" si="23"/>
        <v>0</v>
      </c>
      <c r="AN23" s="79">
        <f t="shared" si="23"/>
        <v>0</v>
      </c>
      <c r="AO23" s="79">
        <f t="shared" si="23"/>
        <v>0</v>
      </c>
      <c r="AP23" s="79">
        <f t="shared" si="23"/>
        <v>0</v>
      </c>
      <c r="AQ23" s="79">
        <f t="shared" si="23"/>
        <v>0</v>
      </c>
      <c r="AR23" s="7">
        <f>SUM(AF23,AG23,AH23,AI23,AJ23,AK23,AL23,AM23,AN23,AO23,AP23,AQ23)</f>
        <v>0</v>
      </c>
    </row>
    <row r="24" spans="1:44" s="6" customFormat="1" ht="19.95" customHeight="1">
      <c r="A24" s="60" t="s">
        <v>28</v>
      </c>
      <c r="C24" s="78">
        <f>C21*(1-30%)</f>
        <v>195.29999999999998</v>
      </c>
      <c r="D24" s="17">
        <f>$C$24</f>
        <v>195.29999999999998</v>
      </c>
      <c r="E24" s="17">
        <f t="shared" ref="E24:O24" si="24">$C$24</f>
        <v>195.29999999999998</v>
      </c>
      <c r="F24" s="17">
        <f t="shared" si="24"/>
        <v>195.29999999999998</v>
      </c>
      <c r="G24" s="17">
        <f t="shared" si="24"/>
        <v>195.29999999999998</v>
      </c>
      <c r="H24" s="17">
        <f t="shared" si="24"/>
        <v>195.29999999999998</v>
      </c>
      <c r="I24" s="17">
        <f t="shared" si="24"/>
        <v>195.29999999999998</v>
      </c>
      <c r="J24" s="17">
        <f t="shared" si="24"/>
        <v>195.29999999999998</v>
      </c>
      <c r="K24" s="17">
        <f t="shared" si="24"/>
        <v>195.29999999999998</v>
      </c>
      <c r="L24" s="17">
        <f t="shared" si="24"/>
        <v>195.29999999999998</v>
      </c>
      <c r="M24" s="17">
        <f t="shared" si="24"/>
        <v>195.29999999999998</v>
      </c>
      <c r="N24" s="17">
        <f t="shared" si="24"/>
        <v>195.29999999999998</v>
      </c>
      <c r="O24" s="17">
        <f t="shared" si="24"/>
        <v>195.29999999999998</v>
      </c>
      <c r="P24" s="8"/>
      <c r="R24" s="17">
        <f>$C$24</f>
        <v>195.29999999999998</v>
      </c>
      <c r="S24" s="17">
        <f t="shared" ref="S24:AC24" si="25">$C$24</f>
        <v>195.29999999999998</v>
      </c>
      <c r="T24" s="17">
        <f t="shared" si="25"/>
        <v>195.29999999999998</v>
      </c>
      <c r="U24" s="17">
        <f t="shared" si="25"/>
        <v>195.29999999999998</v>
      </c>
      <c r="V24" s="17">
        <f t="shared" si="25"/>
        <v>195.29999999999998</v>
      </c>
      <c r="W24" s="17">
        <f t="shared" si="25"/>
        <v>195.29999999999998</v>
      </c>
      <c r="X24" s="17">
        <f t="shared" si="25"/>
        <v>195.29999999999998</v>
      </c>
      <c r="Y24" s="17">
        <f t="shared" si="25"/>
        <v>195.29999999999998</v>
      </c>
      <c r="Z24" s="17">
        <f t="shared" si="25"/>
        <v>195.29999999999998</v>
      </c>
      <c r="AA24" s="17">
        <f t="shared" si="25"/>
        <v>195.29999999999998</v>
      </c>
      <c r="AB24" s="17">
        <f t="shared" si="25"/>
        <v>195.29999999999998</v>
      </c>
      <c r="AC24" s="17">
        <f t="shared" si="25"/>
        <v>195.29999999999998</v>
      </c>
      <c r="AD24" s="8"/>
      <c r="AF24" s="17">
        <f>$C$24</f>
        <v>195.29999999999998</v>
      </c>
      <c r="AG24" s="17">
        <f t="shared" ref="AG24:AQ24" si="26">$C$24</f>
        <v>195.29999999999998</v>
      </c>
      <c r="AH24" s="17">
        <f t="shared" si="26"/>
        <v>195.29999999999998</v>
      </c>
      <c r="AI24" s="17">
        <f t="shared" si="26"/>
        <v>195.29999999999998</v>
      </c>
      <c r="AJ24" s="17">
        <f t="shared" si="26"/>
        <v>195.29999999999998</v>
      </c>
      <c r="AK24" s="17">
        <f t="shared" si="26"/>
        <v>195.29999999999998</v>
      </c>
      <c r="AL24" s="17">
        <f t="shared" si="26"/>
        <v>195.29999999999998</v>
      </c>
      <c r="AM24" s="17">
        <f t="shared" si="26"/>
        <v>195.29999999999998</v>
      </c>
      <c r="AN24" s="17">
        <f t="shared" si="26"/>
        <v>195.29999999999998</v>
      </c>
      <c r="AO24" s="17">
        <f t="shared" si="26"/>
        <v>195.29999999999998</v>
      </c>
      <c r="AP24" s="17">
        <f t="shared" si="26"/>
        <v>195.29999999999998</v>
      </c>
      <c r="AQ24" s="17">
        <f t="shared" si="26"/>
        <v>195.29999999999998</v>
      </c>
      <c r="AR24" s="8"/>
    </row>
    <row r="25" spans="1:44" s="6" customFormat="1" ht="10.050000000000001" customHeight="1" thickBot="1">
      <c r="A25" s="60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8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8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8"/>
    </row>
    <row r="26" spans="1:44" s="6" customFormat="1" ht="19.95" customHeight="1" thickBot="1">
      <c r="A26" s="61" t="s">
        <v>29</v>
      </c>
      <c r="B26" s="18"/>
      <c r="C26" s="18"/>
      <c r="D26" s="19">
        <f>D20*D21+D23*D24</f>
        <v>2162.25</v>
      </c>
      <c r="E26" s="19">
        <f t="shared" ref="E26:O26" si="27">E20*E21+E23*E24</f>
        <v>0</v>
      </c>
      <c r="F26" s="19">
        <f t="shared" si="27"/>
        <v>0</v>
      </c>
      <c r="G26" s="19">
        <f t="shared" si="27"/>
        <v>0</v>
      </c>
      <c r="H26" s="19">
        <f t="shared" si="27"/>
        <v>0</v>
      </c>
      <c r="I26" s="19">
        <f t="shared" si="27"/>
        <v>0</v>
      </c>
      <c r="J26" s="19">
        <f t="shared" si="27"/>
        <v>0</v>
      </c>
      <c r="K26" s="19">
        <f t="shared" si="27"/>
        <v>0</v>
      </c>
      <c r="L26" s="19">
        <f t="shared" si="27"/>
        <v>0</v>
      </c>
      <c r="M26" s="19">
        <f t="shared" si="27"/>
        <v>0</v>
      </c>
      <c r="N26" s="19">
        <f t="shared" si="27"/>
        <v>0</v>
      </c>
      <c r="O26" s="19">
        <f t="shared" si="27"/>
        <v>0</v>
      </c>
      <c r="P26" s="20">
        <f>SUM(D26:O26)</f>
        <v>2162.25</v>
      </c>
      <c r="Q26" s="40"/>
      <c r="R26" s="19">
        <f>R20*R21+R23*R24</f>
        <v>0</v>
      </c>
      <c r="S26" s="19">
        <f t="shared" ref="S26:AC26" si="28">S20*S21+S23*S24</f>
        <v>0</v>
      </c>
      <c r="T26" s="19">
        <f t="shared" si="28"/>
        <v>0</v>
      </c>
      <c r="U26" s="19">
        <f t="shared" si="28"/>
        <v>0</v>
      </c>
      <c r="V26" s="19">
        <f t="shared" si="28"/>
        <v>0</v>
      </c>
      <c r="W26" s="19">
        <f t="shared" si="28"/>
        <v>0</v>
      </c>
      <c r="X26" s="19">
        <f t="shared" si="28"/>
        <v>0</v>
      </c>
      <c r="Y26" s="19">
        <f t="shared" si="28"/>
        <v>0</v>
      </c>
      <c r="Z26" s="19">
        <f t="shared" si="28"/>
        <v>0</v>
      </c>
      <c r="AA26" s="19">
        <f t="shared" si="28"/>
        <v>0</v>
      </c>
      <c r="AB26" s="19">
        <f t="shared" si="28"/>
        <v>0</v>
      </c>
      <c r="AC26" s="19">
        <f t="shared" si="28"/>
        <v>0</v>
      </c>
      <c r="AD26" s="20">
        <f>SUM(R26:AC26)</f>
        <v>0</v>
      </c>
      <c r="AE26" s="40"/>
      <c r="AF26" s="19">
        <f>AF20*AF21+AF23*AF24</f>
        <v>0</v>
      </c>
      <c r="AG26" s="19">
        <f t="shared" ref="AG26:AQ26" si="29">AG20*AG21+AG23*AG24</f>
        <v>0</v>
      </c>
      <c r="AH26" s="19">
        <f t="shared" si="29"/>
        <v>0</v>
      </c>
      <c r="AI26" s="19">
        <f t="shared" si="29"/>
        <v>0</v>
      </c>
      <c r="AJ26" s="19">
        <f t="shared" si="29"/>
        <v>0</v>
      </c>
      <c r="AK26" s="19">
        <f t="shared" si="29"/>
        <v>0</v>
      </c>
      <c r="AL26" s="19">
        <f t="shared" si="29"/>
        <v>0</v>
      </c>
      <c r="AM26" s="19">
        <f t="shared" si="29"/>
        <v>0</v>
      </c>
      <c r="AN26" s="19">
        <f t="shared" si="29"/>
        <v>0</v>
      </c>
      <c r="AO26" s="19">
        <f t="shared" si="29"/>
        <v>0</v>
      </c>
      <c r="AP26" s="19">
        <f t="shared" si="29"/>
        <v>0</v>
      </c>
      <c r="AQ26" s="19">
        <f t="shared" si="29"/>
        <v>0</v>
      </c>
      <c r="AR26" s="20">
        <f>SUM(AF26:AQ26)</f>
        <v>0</v>
      </c>
    </row>
    <row r="27" spans="1:44" s="6" customFormat="1" ht="19.95" customHeight="1">
      <c r="A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</row>
    <row r="28" spans="1:44" s="4" customFormat="1" ht="19.95" customHeight="1">
      <c r="A28" s="59" t="s">
        <v>30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6" customFormat="1" ht="19.95" customHeight="1">
      <c r="A29" s="60" t="s">
        <v>31</v>
      </c>
      <c r="D29" s="75">
        <v>10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">
        <f>SUM(D29,E29,F29,G29,H29,I29,J29,K29,L29,M29,N29,O29)</f>
        <v>10</v>
      </c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">
        <f>SUM(R29,S29,T29,U29,V29,W29,X29,Y29,Z29,AA29,AB29,AC29)</f>
        <v>0</v>
      </c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">
        <f>SUM(AF29,AG29,AH29,AI29,AJ29,AK29,AL29,AM29,AN29,AO29,AP29,AQ29)</f>
        <v>0</v>
      </c>
    </row>
    <row r="30" spans="1:44" s="6" customFormat="1" ht="19.95" customHeight="1">
      <c r="A30" s="60" t="s">
        <v>32</v>
      </c>
      <c r="C30" s="16">
        <v>45</v>
      </c>
      <c r="D30" s="17">
        <f>$C$30</f>
        <v>45</v>
      </c>
      <c r="E30" s="17">
        <f t="shared" ref="E30:O30" si="30">$C$30</f>
        <v>45</v>
      </c>
      <c r="F30" s="17">
        <f t="shared" si="30"/>
        <v>45</v>
      </c>
      <c r="G30" s="17">
        <f t="shared" si="30"/>
        <v>45</v>
      </c>
      <c r="H30" s="17">
        <f t="shared" si="30"/>
        <v>45</v>
      </c>
      <c r="I30" s="17">
        <f t="shared" si="30"/>
        <v>45</v>
      </c>
      <c r="J30" s="17">
        <f t="shared" si="30"/>
        <v>45</v>
      </c>
      <c r="K30" s="17">
        <f t="shared" si="30"/>
        <v>45</v>
      </c>
      <c r="L30" s="17">
        <f t="shared" si="30"/>
        <v>45</v>
      </c>
      <c r="M30" s="17">
        <f t="shared" si="30"/>
        <v>45</v>
      </c>
      <c r="N30" s="17">
        <f t="shared" si="30"/>
        <v>45</v>
      </c>
      <c r="O30" s="17">
        <f t="shared" si="30"/>
        <v>45</v>
      </c>
      <c r="P30" s="8"/>
      <c r="R30" s="17">
        <f>$C$30</f>
        <v>45</v>
      </c>
      <c r="S30" s="17">
        <f t="shared" ref="S30:AC30" si="31">$C$30</f>
        <v>45</v>
      </c>
      <c r="T30" s="17">
        <f t="shared" si="31"/>
        <v>45</v>
      </c>
      <c r="U30" s="17">
        <f t="shared" si="31"/>
        <v>45</v>
      </c>
      <c r="V30" s="17">
        <f t="shared" si="31"/>
        <v>45</v>
      </c>
      <c r="W30" s="17">
        <f t="shared" si="31"/>
        <v>45</v>
      </c>
      <c r="X30" s="17">
        <f t="shared" si="31"/>
        <v>45</v>
      </c>
      <c r="Y30" s="17">
        <f t="shared" si="31"/>
        <v>45</v>
      </c>
      <c r="Z30" s="17">
        <f t="shared" si="31"/>
        <v>45</v>
      </c>
      <c r="AA30" s="17">
        <f t="shared" si="31"/>
        <v>45</v>
      </c>
      <c r="AB30" s="17">
        <f t="shared" si="31"/>
        <v>45</v>
      </c>
      <c r="AC30" s="17">
        <f t="shared" si="31"/>
        <v>45</v>
      </c>
      <c r="AD30" s="8"/>
      <c r="AF30" s="17">
        <f>$C$30</f>
        <v>45</v>
      </c>
      <c r="AG30" s="17">
        <f t="shared" ref="AG30:AQ30" si="32">$C$30</f>
        <v>45</v>
      </c>
      <c r="AH30" s="17">
        <f t="shared" si="32"/>
        <v>45</v>
      </c>
      <c r="AI30" s="17">
        <f t="shared" si="32"/>
        <v>45</v>
      </c>
      <c r="AJ30" s="17">
        <f t="shared" si="32"/>
        <v>45</v>
      </c>
      <c r="AK30" s="17">
        <f t="shared" si="32"/>
        <v>45</v>
      </c>
      <c r="AL30" s="17">
        <f t="shared" si="32"/>
        <v>45</v>
      </c>
      <c r="AM30" s="17">
        <f t="shared" si="32"/>
        <v>45</v>
      </c>
      <c r="AN30" s="17">
        <f t="shared" si="32"/>
        <v>45</v>
      </c>
      <c r="AO30" s="17">
        <f t="shared" si="32"/>
        <v>45</v>
      </c>
      <c r="AP30" s="17">
        <f t="shared" si="32"/>
        <v>45</v>
      </c>
      <c r="AQ30" s="17">
        <f t="shared" si="32"/>
        <v>45</v>
      </c>
      <c r="AR30" s="8"/>
    </row>
    <row r="31" spans="1:44" s="6" customFormat="1" ht="10.050000000000001" customHeight="1" thickBot="1">
      <c r="A31" s="60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8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8"/>
    </row>
    <row r="32" spans="1:44" s="6" customFormat="1" ht="19.95" customHeight="1" thickBot="1">
      <c r="A32" s="61" t="s">
        <v>33</v>
      </c>
      <c r="B32" s="18"/>
      <c r="C32" s="18"/>
      <c r="D32" s="19">
        <f>D29*D30</f>
        <v>450</v>
      </c>
      <c r="E32" s="19">
        <f t="shared" ref="E32:O32" si="33">E29*E30</f>
        <v>0</v>
      </c>
      <c r="F32" s="19">
        <f t="shared" si="33"/>
        <v>0</v>
      </c>
      <c r="G32" s="19">
        <f t="shared" si="33"/>
        <v>0</v>
      </c>
      <c r="H32" s="19">
        <f t="shared" si="33"/>
        <v>0</v>
      </c>
      <c r="I32" s="19">
        <f t="shared" si="33"/>
        <v>0</v>
      </c>
      <c r="J32" s="19">
        <f t="shared" si="33"/>
        <v>0</v>
      </c>
      <c r="K32" s="19">
        <f t="shared" si="33"/>
        <v>0</v>
      </c>
      <c r="L32" s="19">
        <f t="shared" si="33"/>
        <v>0</v>
      </c>
      <c r="M32" s="19">
        <f t="shared" si="33"/>
        <v>0</v>
      </c>
      <c r="N32" s="19">
        <f t="shared" si="33"/>
        <v>0</v>
      </c>
      <c r="O32" s="19">
        <f t="shared" si="33"/>
        <v>0</v>
      </c>
      <c r="P32" s="20">
        <f>SUM(D32:O32)</f>
        <v>450</v>
      </c>
      <c r="Q32" s="40"/>
      <c r="R32" s="19">
        <f>R29*R30</f>
        <v>0</v>
      </c>
      <c r="S32" s="19">
        <f t="shared" ref="S32:AC32" si="34">S29*S30</f>
        <v>0</v>
      </c>
      <c r="T32" s="19">
        <f t="shared" si="34"/>
        <v>0</v>
      </c>
      <c r="U32" s="19">
        <f t="shared" si="34"/>
        <v>0</v>
      </c>
      <c r="V32" s="19">
        <f t="shared" si="34"/>
        <v>0</v>
      </c>
      <c r="W32" s="19">
        <f t="shared" si="34"/>
        <v>0</v>
      </c>
      <c r="X32" s="19">
        <f t="shared" si="34"/>
        <v>0</v>
      </c>
      <c r="Y32" s="19">
        <f t="shared" si="34"/>
        <v>0</v>
      </c>
      <c r="Z32" s="19">
        <f t="shared" si="34"/>
        <v>0</v>
      </c>
      <c r="AA32" s="19">
        <f t="shared" si="34"/>
        <v>0</v>
      </c>
      <c r="AB32" s="19">
        <f t="shared" si="34"/>
        <v>0</v>
      </c>
      <c r="AC32" s="19">
        <f t="shared" si="34"/>
        <v>0</v>
      </c>
      <c r="AD32" s="20">
        <f>SUM(R32:AC32)</f>
        <v>0</v>
      </c>
      <c r="AE32" s="40"/>
      <c r="AF32" s="19">
        <f>AF29*AF30</f>
        <v>0</v>
      </c>
      <c r="AG32" s="19">
        <f t="shared" ref="AG32:AQ32" si="35">AG29*AG30</f>
        <v>0</v>
      </c>
      <c r="AH32" s="19">
        <f t="shared" si="35"/>
        <v>0</v>
      </c>
      <c r="AI32" s="19">
        <f t="shared" si="35"/>
        <v>0</v>
      </c>
      <c r="AJ32" s="19">
        <f t="shared" si="35"/>
        <v>0</v>
      </c>
      <c r="AK32" s="19">
        <f t="shared" si="35"/>
        <v>0</v>
      </c>
      <c r="AL32" s="19">
        <f t="shared" si="35"/>
        <v>0</v>
      </c>
      <c r="AM32" s="19">
        <f t="shared" si="35"/>
        <v>0</v>
      </c>
      <c r="AN32" s="19">
        <f t="shared" si="35"/>
        <v>0</v>
      </c>
      <c r="AO32" s="19">
        <f t="shared" si="35"/>
        <v>0</v>
      </c>
      <c r="AP32" s="19">
        <f t="shared" si="35"/>
        <v>0</v>
      </c>
      <c r="AQ32" s="19">
        <f t="shared" si="35"/>
        <v>0</v>
      </c>
      <c r="AR32" s="20">
        <f>SUM(AF32:AQ32)</f>
        <v>0</v>
      </c>
    </row>
    <row r="33" spans="1:44" s="6" customFormat="1" ht="19.95" customHeight="1" thickBot="1">
      <c r="A33" s="62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</row>
    <row r="34" spans="1:44" s="6" customFormat="1" ht="19.95" customHeight="1" thickBot="1">
      <c r="A34" s="64" t="s">
        <v>34</v>
      </c>
      <c r="B34" s="22"/>
      <c r="C34" s="22"/>
      <c r="D34" s="23">
        <f>D15+D26+D32</f>
        <v>3543.5</v>
      </c>
      <c r="E34" s="23">
        <f t="shared" ref="E34:O34" si="36">E15+E26+E32</f>
        <v>0</v>
      </c>
      <c r="F34" s="23">
        <f t="shared" si="36"/>
        <v>0</v>
      </c>
      <c r="G34" s="23">
        <f t="shared" si="36"/>
        <v>0</v>
      </c>
      <c r="H34" s="23">
        <f t="shared" si="36"/>
        <v>0</v>
      </c>
      <c r="I34" s="23">
        <f t="shared" si="36"/>
        <v>0</v>
      </c>
      <c r="J34" s="23">
        <f t="shared" si="36"/>
        <v>0</v>
      </c>
      <c r="K34" s="23">
        <f t="shared" si="36"/>
        <v>0</v>
      </c>
      <c r="L34" s="23">
        <f t="shared" si="36"/>
        <v>0</v>
      </c>
      <c r="M34" s="23">
        <f t="shared" si="36"/>
        <v>0</v>
      </c>
      <c r="N34" s="23">
        <f t="shared" si="36"/>
        <v>0</v>
      </c>
      <c r="O34" s="23">
        <f t="shared" si="36"/>
        <v>0</v>
      </c>
      <c r="P34" s="20">
        <f>SUM(D34:O34)</f>
        <v>3543.5</v>
      </c>
      <c r="Q34" s="41"/>
      <c r="R34" s="23">
        <f>R15+R26+R32</f>
        <v>0</v>
      </c>
      <c r="S34" s="23">
        <f t="shared" ref="S34:AC34" si="37">S15+S26+S32</f>
        <v>0</v>
      </c>
      <c r="T34" s="23">
        <f t="shared" si="37"/>
        <v>0</v>
      </c>
      <c r="U34" s="23">
        <f t="shared" si="37"/>
        <v>0</v>
      </c>
      <c r="V34" s="23">
        <f t="shared" si="37"/>
        <v>0</v>
      </c>
      <c r="W34" s="23">
        <f t="shared" si="37"/>
        <v>0</v>
      </c>
      <c r="X34" s="23">
        <f t="shared" si="37"/>
        <v>0</v>
      </c>
      <c r="Y34" s="23">
        <f t="shared" si="37"/>
        <v>0</v>
      </c>
      <c r="Z34" s="23">
        <f t="shared" si="37"/>
        <v>0</v>
      </c>
      <c r="AA34" s="23">
        <f t="shared" si="37"/>
        <v>0</v>
      </c>
      <c r="AB34" s="23">
        <f t="shared" si="37"/>
        <v>0</v>
      </c>
      <c r="AC34" s="23">
        <f t="shared" si="37"/>
        <v>0</v>
      </c>
      <c r="AD34" s="20">
        <f>SUM(R34:AC34)</f>
        <v>0</v>
      </c>
      <c r="AE34" s="41"/>
      <c r="AF34" s="23">
        <f>AF15+AF26+AF32</f>
        <v>0</v>
      </c>
      <c r="AG34" s="23">
        <f t="shared" ref="AG34:AQ34" si="38">AG15+AG26+AG32</f>
        <v>0</v>
      </c>
      <c r="AH34" s="23">
        <f t="shared" si="38"/>
        <v>0</v>
      </c>
      <c r="AI34" s="23">
        <f t="shared" si="38"/>
        <v>0</v>
      </c>
      <c r="AJ34" s="23">
        <f t="shared" si="38"/>
        <v>0</v>
      </c>
      <c r="AK34" s="23">
        <f t="shared" si="38"/>
        <v>0</v>
      </c>
      <c r="AL34" s="23">
        <f t="shared" si="38"/>
        <v>0</v>
      </c>
      <c r="AM34" s="23">
        <f t="shared" si="38"/>
        <v>0</v>
      </c>
      <c r="AN34" s="23">
        <f t="shared" si="38"/>
        <v>0</v>
      </c>
      <c r="AO34" s="23">
        <f t="shared" si="38"/>
        <v>0</v>
      </c>
      <c r="AP34" s="23">
        <f t="shared" si="38"/>
        <v>0</v>
      </c>
      <c r="AQ34" s="23">
        <f t="shared" si="38"/>
        <v>0</v>
      </c>
      <c r="AR34" s="20">
        <f>SUM(AF34:AQ34)</f>
        <v>0</v>
      </c>
    </row>
    <row r="35" spans="1:44" s="6" customFormat="1" ht="19.95" customHeight="1">
      <c r="A35" s="6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</row>
    <row r="36" spans="1:44" s="6" customFormat="1" ht="19.95" customHeight="1">
      <c r="A36" s="58" t="s">
        <v>35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</row>
    <row r="37" spans="1:44" s="4" customFormat="1" ht="19.95" customHeight="1">
      <c r="A37" s="59" t="s">
        <v>36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4" s="6" customFormat="1" ht="19.95" customHeight="1">
      <c r="A38" s="60" t="s">
        <v>18</v>
      </c>
      <c r="D38" s="21">
        <f>D7</f>
        <v>10</v>
      </c>
      <c r="E38" s="21">
        <f t="shared" ref="E38:O38" si="39">E7</f>
        <v>0</v>
      </c>
      <c r="F38" s="21">
        <f t="shared" si="39"/>
        <v>0</v>
      </c>
      <c r="G38" s="21">
        <f t="shared" si="39"/>
        <v>0</v>
      </c>
      <c r="H38" s="21">
        <f t="shared" si="39"/>
        <v>0</v>
      </c>
      <c r="I38" s="21">
        <f t="shared" si="39"/>
        <v>0</v>
      </c>
      <c r="J38" s="21">
        <f t="shared" si="39"/>
        <v>0</v>
      </c>
      <c r="K38" s="21">
        <f t="shared" si="39"/>
        <v>0</v>
      </c>
      <c r="L38" s="21">
        <f t="shared" si="39"/>
        <v>0</v>
      </c>
      <c r="M38" s="21">
        <f t="shared" si="39"/>
        <v>0</v>
      </c>
      <c r="N38" s="21">
        <f t="shared" si="39"/>
        <v>0</v>
      </c>
      <c r="O38" s="21">
        <f t="shared" si="39"/>
        <v>0</v>
      </c>
      <c r="P38" s="7">
        <f>SUM(D38,E38,F38,G38,H38,I38,J38,K38,L38,M38,N38,O38)</f>
        <v>10</v>
      </c>
      <c r="R38" s="21">
        <f>R7</f>
        <v>0</v>
      </c>
      <c r="S38" s="21">
        <f t="shared" ref="S38:AC38" si="40">S7</f>
        <v>0</v>
      </c>
      <c r="T38" s="21">
        <f t="shared" si="40"/>
        <v>0</v>
      </c>
      <c r="U38" s="21">
        <f t="shared" si="40"/>
        <v>0</v>
      </c>
      <c r="V38" s="21">
        <f t="shared" si="40"/>
        <v>0</v>
      </c>
      <c r="W38" s="21">
        <f t="shared" si="40"/>
        <v>0</v>
      </c>
      <c r="X38" s="21">
        <f t="shared" si="40"/>
        <v>0</v>
      </c>
      <c r="Y38" s="21">
        <f t="shared" si="40"/>
        <v>0</v>
      </c>
      <c r="Z38" s="21">
        <f t="shared" si="40"/>
        <v>0</v>
      </c>
      <c r="AA38" s="21">
        <f t="shared" si="40"/>
        <v>0</v>
      </c>
      <c r="AB38" s="21">
        <f t="shared" si="40"/>
        <v>0</v>
      </c>
      <c r="AC38" s="21">
        <f t="shared" si="40"/>
        <v>0</v>
      </c>
      <c r="AD38" s="7">
        <f>SUM(R38,S38,T38,U38,V38,W38,X38,Y38,Z38,AA38,AB38,AC38)</f>
        <v>0</v>
      </c>
      <c r="AF38" s="21">
        <f>AF7</f>
        <v>0</v>
      </c>
      <c r="AG38" s="21">
        <f t="shared" ref="AG38:AQ38" si="41">AG7</f>
        <v>0</v>
      </c>
      <c r="AH38" s="21">
        <f t="shared" si="41"/>
        <v>0</v>
      </c>
      <c r="AI38" s="21">
        <f t="shared" si="41"/>
        <v>0</v>
      </c>
      <c r="AJ38" s="21">
        <f t="shared" si="41"/>
        <v>0</v>
      </c>
      <c r="AK38" s="21">
        <f t="shared" si="41"/>
        <v>0</v>
      </c>
      <c r="AL38" s="21">
        <f t="shared" si="41"/>
        <v>0</v>
      </c>
      <c r="AM38" s="21">
        <f t="shared" si="41"/>
        <v>0</v>
      </c>
      <c r="AN38" s="21">
        <f t="shared" si="41"/>
        <v>0</v>
      </c>
      <c r="AO38" s="21">
        <f t="shared" si="41"/>
        <v>0</v>
      </c>
      <c r="AP38" s="21">
        <f t="shared" si="41"/>
        <v>0</v>
      </c>
      <c r="AQ38" s="21">
        <f t="shared" si="41"/>
        <v>0</v>
      </c>
      <c r="AR38" s="7">
        <f>SUM(AF38,AG38,AH38,AI38,AJ38,AK38,AL38,AM38,AN38,AO38,AP38,AQ38)</f>
        <v>0</v>
      </c>
    </row>
    <row r="39" spans="1:44" s="6" customFormat="1" ht="10.050000000000001" customHeight="1">
      <c r="A39" s="60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>
      <c r="A40" s="60" t="s">
        <v>37</v>
      </c>
      <c r="C40" s="78">
        <v>15</v>
      </c>
      <c r="D40" s="17">
        <f>$C$40</f>
        <v>15</v>
      </c>
      <c r="E40" s="17">
        <f t="shared" ref="E40:O40" si="42">$C$40</f>
        <v>15</v>
      </c>
      <c r="F40" s="17">
        <f t="shared" si="42"/>
        <v>15</v>
      </c>
      <c r="G40" s="17">
        <f t="shared" si="42"/>
        <v>15</v>
      </c>
      <c r="H40" s="17">
        <f t="shared" si="42"/>
        <v>15</v>
      </c>
      <c r="I40" s="17">
        <f t="shared" si="42"/>
        <v>15</v>
      </c>
      <c r="J40" s="17">
        <f t="shared" si="42"/>
        <v>15</v>
      </c>
      <c r="K40" s="17">
        <f t="shared" si="42"/>
        <v>15</v>
      </c>
      <c r="L40" s="17">
        <f t="shared" si="42"/>
        <v>15</v>
      </c>
      <c r="M40" s="17">
        <f t="shared" si="42"/>
        <v>15</v>
      </c>
      <c r="N40" s="17">
        <f t="shared" si="42"/>
        <v>15</v>
      </c>
      <c r="O40" s="17">
        <f t="shared" si="42"/>
        <v>15</v>
      </c>
      <c r="P40" s="8"/>
      <c r="R40" s="17">
        <f>$C$40</f>
        <v>15</v>
      </c>
      <c r="S40" s="17">
        <f t="shared" ref="S40:AC40" si="43">$C$40</f>
        <v>15</v>
      </c>
      <c r="T40" s="17">
        <f t="shared" si="43"/>
        <v>15</v>
      </c>
      <c r="U40" s="17">
        <f t="shared" si="43"/>
        <v>15</v>
      </c>
      <c r="V40" s="17">
        <f t="shared" si="43"/>
        <v>15</v>
      </c>
      <c r="W40" s="17">
        <f t="shared" si="43"/>
        <v>15</v>
      </c>
      <c r="X40" s="17">
        <f t="shared" si="43"/>
        <v>15</v>
      </c>
      <c r="Y40" s="17">
        <f t="shared" si="43"/>
        <v>15</v>
      </c>
      <c r="Z40" s="17">
        <f t="shared" si="43"/>
        <v>15</v>
      </c>
      <c r="AA40" s="17">
        <f t="shared" si="43"/>
        <v>15</v>
      </c>
      <c r="AB40" s="17">
        <f t="shared" si="43"/>
        <v>15</v>
      </c>
      <c r="AC40" s="17">
        <f t="shared" si="43"/>
        <v>15</v>
      </c>
      <c r="AD40" s="8"/>
      <c r="AF40" s="17">
        <f>$C$40</f>
        <v>15</v>
      </c>
      <c r="AG40" s="17">
        <f t="shared" ref="AG40:AQ40" si="44">$C$40</f>
        <v>15</v>
      </c>
      <c r="AH40" s="17">
        <f t="shared" si="44"/>
        <v>15</v>
      </c>
      <c r="AI40" s="17">
        <f t="shared" si="44"/>
        <v>15</v>
      </c>
      <c r="AJ40" s="17">
        <f t="shared" si="44"/>
        <v>15</v>
      </c>
      <c r="AK40" s="17">
        <f t="shared" si="44"/>
        <v>15</v>
      </c>
      <c r="AL40" s="17">
        <f t="shared" si="44"/>
        <v>15</v>
      </c>
      <c r="AM40" s="17">
        <f t="shared" si="44"/>
        <v>15</v>
      </c>
      <c r="AN40" s="17">
        <f t="shared" si="44"/>
        <v>15</v>
      </c>
      <c r="AO40" s="17">
        <f t="shared" si="44"/>
        <v>15</v>
      </c>
      <c r="AP40" s="17">
        <f t="shared" si="44"/>
        <v>15</v>
      </c>
      <c r="AQ40" s="17">
        <f t="shared" si="44"/>
        <v>15</v>
      </c>
      <c r="AR40" s="8"/>
    </row>
    <row r="41" spans="1:44" s="6" customFormat="1" ht="19.95" customHeight="1">
      <c r="A41" s="60" t="s">
        <v>38</v>
      </c>
      <c r="C41" s="78">
        <v>1</v>
      </c>
      <c r="D41" s="21">
        <f>$C$41</f>
        <v>1</v>
      </c>
      <c r="E41" s="21">
        <f t="shared" ref="E41:O41" si="45">$C$41</f>
        <v>1</v>
      </c>
      <c r="F41" s="21">
        <f t="shared" si="45"/>
        <v>1</v>
      </c>
      <c r="G41" s="21">
        <f t="shared" si="45"/>
        <v>1</v>
      </c>
      <c r="H41" s="21">
        <f t="shared" si="45"/>
        <v>1</v>
      </c>
      <c r="I41" s="21">
        <f t="shared" si="45"/>
        <v>1</v>
      </c>
      <c r="J41" s="21">
        <f t="shared" si="45"/>
        <v>1</v>
      </c>
      <c r="K41" s="21">
        <f t="shared" si="45"/>
        <v>1</v>
      </c>
      <c r="L41" s="21">
        <f t="shared" si="45"/>
        <v>1</v>
      </c>
      <c r="M41" s="21">
        <f t="shared" si="45"/>
        <v>1</v>
      </c>
      <c r="N41" s="21">
        <f t="shared" si="45"/>
        <v>1</v>
      </c>
      <c r="O41" s="21">
        <f t="shared" si="45"/>
        <v>1</v>
      </c>
      <c r="P41" s="7"/>
      <c r="R41" s="21">
        <f>$C$41</f>
        <v>1</v>
      </c>
      <c r="S41" s="21">
        <f t="shared" ref="S41:AC41" si="46">$C$41</f>
        <v>1</v>
      </c>
      <c r="T41" s="21">
        <f t="shared" si="46"/>
        <v>1</v>
      </c>
      <c r="U41" s="21">
        <f t="shared" si="46"/>
        <v>1</v>
      </c>
      <c r="V41" s="21">
        <f t="shared" si="46"/>
        <v>1</v>
      </c>
      <c r="W41" s="21">
        <f t="shared" si="46"/>
        <v>1</v>
      </c>
      <c r="X41" s="21">
        <f t="shared" si="46"/>
        <v>1</v>
      </c>
      <c r="Y41" s="21">
        <f t="shared" si="46"/>
        <v>1</v>
      </c>
      <c r="Z41" s="21">
        <f t="shared" si="46"/>
        <v>1</v>
      </c>
      <c r="AA41" s="21">
        <f t="shared" si="46"/>
        <v>1</v>
      </c>
      <c r="AB41" s="21">
        <f t="shared" si="46"/>
        <v>1</v>
      </c>
      <c r="AC41" s="21">
        <f t="shared" si="46"/>
        <v>1</v>
      </c>
      <c r="AD41" s="7"/>
      <c r="AF41" s="21">
        <f>$C$41</f>
        <v>1</v>
      </c>
      <c r="AG41" s="21">
        <f t="shared" ref="AG41:AQ41" si="47">$C$41</f>
        <v>1</v>
      </c>
      <c r="AH41" s="21">
        <f t="shared" si="47"/>
        <v>1</v>
      </c>
      <c r="AI41" s="21">
        <f t="shared" si="47"/>
        <v>1</v>
      </c>
      <c r="AJ41" s="21">
        <f t="shared" si="47"/>
        <v>1</v>
      </c>
      <c r="AK41" s="21">
        <f t="shared" si="47"/>
        <v>1</v>
      </c>
      <c r="AL41" s="21">
        <f t="shared" si="47"/>
        <v>1</v>
      </c>
      <c r="AM41" s="21">
        <f t="shared" si="47"/>
        <v>1</v>
      </c>
      <c r="AN41" s="21">
        <f t="shared" si="47"/>
        <v>1</v>
      </c>
      <c r="AO41" s="21">
        <f t="shared" si="47"/>
        <v>1</v>
      </c>
      <c r="AP41" s="21">
        <f t="shared" si="47"/>
        <v>1</v>
      </c>
      <c r="AQ41" s="21">
        <f t="shared" si="47"/>
        <v>1</v>
      </c>
      <c r="AR41" s="7"/>
    </row>
    <row r="42" spans="1:44" s="6" customFormat="1" ht="10.050000000000001" customHeight="1">
      <c r="A42" s="60"/>
      <c r="C42" s="16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8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8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8"/>
    </row>
    <row r="43" spans="1:44" s="6" customFormat="1" ht="19.95" customHeight="1">
      <c r="A43" s="60" t="s">
        <v>39</v>
      </c>
      <c r="C43" s="27"/>
      <c r="D43" s="79">
        <f>D12</f>
        <v>7.5</v>
      </c>
      <c r="E43" s="79">
        <f t="shared" ref="E43:O43" si="48">E12</f>
        <v>0</v>
      </c>
      <c r="F43" s="79">
        <f t="shared" si="48"/>
        <v>0</v>
      </c>
      <c r="G43" s="79">
        <f t="shared" si="48"/>
        <v>0</v>
      </c>
      <c r="H43" s="79">
        <f t="shared" si="48"/>
        <v>0</v>
      </c>
      <c r="I43" s="79">
        <f t="shared" si="48"/>
        <v>0</v>
      </c>
      <c r="J43" s="79">
        <f t="shared" si="48"/>
        <v>0</v>
      </c>
      <c r="K43" s="79">
        <f t="shared" si="48"/>
        <v>0</v>
      </c>
      <c r="L43" s="79">
        <f t="shared" si="48"/>
        <v>0</v>
      </c>
      <c r="M43" s="79">
        <f t="shared" si="48"/>
        <v>0</v>
      </c>
      <c r="N43" s="79">
        <f t="shared" si="48"/>
        <v>0</v>
      </c>
      <c r="O43" s="79">
        <f t="shared" si="48"/>
        <v>0</v>
      </c>
      <c r="P43" s="7">
        <f>SUM(D43,E43,F43,G43,H43,I43,J43,K43,L43,M43,N43,O43)</f>
        <v>7.5</v>
      </c>
      <c r="R43" s="79">
        <f>R12</f>
        <v>0</v>
      </c>
      <c r="S43" s="79">
        <f t="shared" ref="S43:AC43" si="49">S12</f>
        <v>0</v>
      </c>
      <c r="T43" s="79">
        <f t="shared" si="49"/>
        <v>0</v>
      </c>
      <c r="U43" s="79">
        <f t="shared" si="49"/>
        <v>0</v>
      </c>
      <c r="V43" s="79">
        <f t="shared" si="49"/>
        <v>0</v>
      </c>
      <c r="W43" s="79">
        <f t="shared" si="49"/>
        <v>0</v>
      </c>
      <c r="X43" s="79">
        <f t="shared" si="49"/>
        <v>0</v>
      </c>
      <c r="Y43" s="79">
        <f t="shared" si="49"/>
        <v>0</v>
      </c>
      <c r="Z43" s="79">
        <f t="shared" si="49"/>
        <v>0</v>
      </c>
      <c r="AA43" s="79">
        <f t="shared" si="49"/>
        <v>0</v>
      </c>
      <c r="AB43" s="79">
        <f t="shared" si="49"/>
        <v>0</v>
      </c>
      <c r="AC43" s="79">
        <f t="shared" si="49"/>
        <v>0</v>
      </c>
      <c r="AD43" s="7">
        <f>SUM(R43,S43,T43,U43,V43,W43,X43,Y43,Z43,AA43,AB43,AC43)</f>
        <v>0</v>
      </c>
      <c r="AF43" s="79">
        <f>AF12</f>
        <v>0</v>
      </c>
      <c r="AG43" s="79">
        <f t="shared" ref="AG43:AQ43" si="50">AG12</f>
        <v>0</v>
      </c>
      <c r="AH43" s="79">
        <f t="shared" si="50"/>
        <v>0</v>
      </c>
      <c r="AI43" s="79">
        <f t="shared" si="50"/>
        <v>0</v>
      </c>
      <c r="AJ43" s="79">
        <f t="shared" si="50"/>
        <v>0</v>
      </c>
      <c r="AK43" s="79">
        <f t="shared" si="50"/>
        <v>0</v>
      </c>
      <c r="AL43" s="79">
        <f t="shared" si="50"/>
        <v>0</v>
      </c>
      <c r="AM43" s="79">
        <f t="shared" si="50"/>
        <v>0</v>
      </c>
      <c r="AN43" s="79">
        <f t="shared" si="50"/>
        <v>0</v>
      </c>
      <c r="AO43" s="79">
        <f t="shared" si="50"/>
        <v>0</v>
      </c>
      <c r="AP43" s="79">
        <f t="shared" si="50"/>
        <v>0</v>
      </c>
      <c r="AQ43" s="79">
        <f t="shared" si="50"/>
        <v>0</v>
      </c>
      <c r="AR43" s="7">
        <f>SUM(AF43,AG43,AH43,AI43,AJ43,AK43,AL43,AM43,AN43,AO43,AP43,AQ43)</f>
        <v>0</v>
      </c>
    </row>
    <row r="44" spans="1:44" s="6" customFormat="1" ht="19.95" customHeight="1">
      <c r="A44" s="60" t="s">
        <v>40</v>
      </c>
      <c r="C44" s="78">
        <v>2</v>
      </c>
      <c r="D44" s="17">
        <f>$C$44</f>
        <v>2</v>
      </c>
      <c r="E44" s="17">
        <f t="shared" ref="E44:O44" si="51">$C$44</f>
        <v>2</v>
      </c>
      <c r="F44" s="17">
        <f t="shared" si="51"/>
        <v>2</v>
      </c>
      <c r="G44" s="17">
        <f t="shared" si="51"/>
        <v>2</v>
      </c>
      <c r="H44" s="17">
        <f t="shared" si="51"/>
        <v>2</v>
      </c>
      <c r="I44" s="17">
        <f t="shared" si="51"/>
        <v>2</v>
      </c>
      <c r="J44" s="17">
        <f t="shared" si="51"/>
        <v>2</v>
      </c>
      <c r="K44" s="17">
        <f t="shared" si="51"/>
        <v>2</v>
      </c>
      <c r="L44" s="17">
        <f t="shared" si="51"/>
        <v>2</v>
      </c>
      <c r="M44" s="17">
        <f t="shared" si="51"/>
        <v>2</v>
      </c>
      <c r="N44" s="17">
        <f t="shared" si="51"/>
        <v>2</v>
      </c>
      <c r="O44" s="17">
        <f t="shared" si="51"/>
        <v>2</v>
      </c>
      <c r="P44" s="8"/>
      <c r="R44" s="17">
        <f>$C$44</f>
        <v>2</v>
      </c>
      <c r="S44" s="17">
        <f t="shared" ref="S44:AC44" si="52">$C$44</f>
        <v>2</v>
      </c>
      <c r="T44" s="17">
        <f t="shared" si="52"/>
        <v>2</v>
      </c>
      <c r="U44" s="17">
        <f t="shared" si="52"/>
        <v>2</v>
      </c>
      <c r="V44" s="17">
        <f t="shared" si="52"/>
        <v>2</v>
      </c>
      <c r="W44" s="17">
        <f t="shared" si="52"/>
        <v>2</v>
      </c>
      <c r="X44" s="17">
        <f t="shared" si="52"/>
        <v>2</v>
      </c>
      <c r="Y44" s="17">
        <f t="shared" si="52"/>
        <v>2</v>
      </c>
      <c r="Z44" s="17">
        <f t="shared" si="52"/>
        <v>2</v>
      </c>
      <c r="AA44" s="17">
        <f t="shared" si="52"/>
        <v>2</v>
      </c>
      <c r="AB44" s="17">
        <f t="shared" si="52"/>
        <v>2</v>
      </c>
      <c r="AC44" s="17">
        <f t="shared" si="52"/>
        <v>2</v>
      </c>
      <c r="AD44" s="8"/>
      <c r="AF44" s="17">
        <f>$C$44</f>
        <v>2</v>
      </c>
      <c r="AG44" s="17">
        <f t="shared" ref="AG44:AQ44" si="53">$C$44</f>
        <v>2</v>
      </c>
      <c r="AH44" s="17">
        <f t="shared" si="53"/>
        <v>2</v>
      </c>
      <c r="AI44" s="17">
        <f t="shared" si="53"/>
        <v>2</v>
      </c>
      <c r="AJ44" s="17">
        <f t="shared" si="53"/>
        <v>2</v>
      </c>
      <c r="AK44" s="17">
        <f t="shared" si="53"/>
        <v>2</v>
      </c>
      <c r="AL44" s="17">
        <f t="shared" si="53"/>
        <v>2</v>
      </c>
      <c r="AM44" s="17">
        <f t="shared" si="53"/>
        <v>2</v>
      </c>
      <c r="AN44" s="17">
        <f t="shared" si="53"/>
        <v>2</v>
      </c>
      <c r="AO44" s="17">
        <f t="shared" si="53"/>
        <v>2</v>
      </c>
      <c r="AP44" s="17">
        <f t="shared" si="53"/>
        <v>2</v>
      </c>
      <c r="AQ44" s="17">
        <f t="shared" si="53"/>
        <v>2</v>
      </c>
      <c r="AR44" s="8"/>
    </row>
    <row r="45" spans="1:44" s="6" customFormat="1" ht="10.050000000000001" customHeight="1" thickBot="1">
      <c r="A45" s="60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1" t="s">
        <v>41</v>
      </c>
      <c r="B46" s="18"/>
      <c r="C46" s="18"/>
      <c r="D46" s="19">
        <f>D38*(D40+D41)+D43*D44</f>
        <v>175</v>
      </c>
      <c r="E46" s="19">
        <f t="shared" ref="E46:O46" si="54">E38*(E40+E41)+E43*E44</f>
        <v>0</v>
      </c>
      <c r="F46" s="19">
        <f t="shared" si="54"/>
        <v>0</v>
      </c>
      <c r="G46" s="19">
        <f t="shared" si="54"/>
        <v>0</v>
      </c>
      <c r="H46" s="19">
        <f t="shared" si="54"/>
        <v>0</v>
      </c>
      <c r="I46" s="19">
        <f t="shared" si="54"/>
        <v>0</v>
      </c>
      <c r="J46" s="19">
        <f t="shared" si="54"/>
        <v>0</v>
      </c>
      <c r="K46" s="19">
        <f t="shared" si="54"/>
        <v>0</v>
      </c>
      <c r="L46" s="19">
        <f t="shared" si="54"/>
        <v>0</v>
      </c>
      <c r="M46" s="19">
        <f t="shared" si="54"/>
        <v>0</v>
      </c>
      <c r="N46" s="19">
        <f t="shared" si="54"/>
        <v>0</v>
      </c>
      <c r="O46" s="19">
        <f t="shared" si="54"/>
        <v>0</v>
      </c>
      <c r="P46" s="20">
        <f>SUM(D46:O46)</f>
        <v>175</v>
      </c>
      <c r="Q46" s="40"/>
      <c r="R46" s="19">
        <f>R38*(R40+R41)+R43*R44</f>
        <v>0</v>
      </c>
      <c r="S46" s="19">
        <f t="shared" ref="S46:AC46" si="55">S38*(S40+S41)+S43*S44</f>
        <v>0</v>
      </c>
      <c r="T46" s="19">
        <f t="shared" si="55"/>
        <v>0</v>
      </c>
      <c r="U46" s="19">
        <f t="shared" si="55"/>
        <v>0</v>
      </c>
      <c r="V46" s="19">
        <f t="shared" si="55"/>
        <v>0</v>
      </c>
      <c r="W46" s="19">
        <f t="shared" si="55"/>
        <v>0</v>
      </c>
      <c r="X46" s="19">
        <f t="shared" si="55"/>
        <v>0</v>
      </c>
      <c r="Y46" s="19">
        <f t="shared" si="55"/>
        <v>0</v>
      </c>
      <c r="Z46" s="19">
        <f t="shared" si="55"/>
        <v>0</v>
      </c>
      <c r="AA46" s="19">
        <f t="shared" si="55"/>
        <v>0</v>
      </c>
      <c r="AB46" s="19">
        <f t="shared" si="55"/>
        <v>0</v>
      </c>
      <c r="AC46" s="19">
        <f t="shared" si="55"/>
        <v>0</v>
      </c>
      <c r="AD46" s="20">
        <f>SUM(R46:AC46)</f>
        <v>0</v>
      </c>
      <c r="AE46" s="40"/>
      <c r="AF46" s="19">
        <f>AF38*(AF40+AF41)+AF43*AF44</f>
        <v>0</v>
      </c>
      <c r="AG46" s="19">
        <f t="shared" ref="AG46:AQ46" si="56">AG38*(AG40+AG41)+AG43*AG44</f>
        <v>0</v>
      </c>
      <c r="AH46" s="19">
        <f t="shared" si="56"/>
        <v>0</v>
      </c>
      <c r="AI46" s="19">
        <f t="shared" si="56"/>
        <v>0</v>
      </c>
      <c r="AJ46" s="19">
        <f t="shared" si="56"/>
        <v>0</v>
      </c>
      <c r="AK46" s="19">
        <f t="shared" si="56"/>
        <v>0</v>
      </c>
      <c r="AL46" s="19">
        <f t="shared" si="56"/>
        <v>0</v>
      </c>
      <c r="AM46" s="19">
        <f t="shared" si="56"/>
        <v>0</v>
      </c>
      <c r="AN46" s="19">
        <f t="shared" si="56"/>
        <v>0</v>
      </c>
      <c r="AO46" s="19">
        <f t="shared" si="56"/>
        <v>0</v>
      </c>
      <c r="AP46" s="19">
        <f t="shared" si="56"/>
        <v>0</v>
      </c>
      <c r="AQ46" s="19">
        <f t="shared" si="56"/>
        <v>0</v>
      </c>
      <c r="AR46" s="20">
        <f>SUM(AF46:AQ46)</f>
        <v>0</v>
      </c>
    </row>
    <row r="47" spans="1:44" s="6" customFormat="1" ht="19.95" customHeight="1">
      <c r="A47" s="6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4" customFormat="1" ht="19.95" customHeight="1">
      <c r="A48" s="59" t="s">
        <v>24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5" s="6" customFormat="1" ht="19.95" customHeight="1">
      <c r="A49" s="60" t="s">
        <v>42</v>
      </c>
      <c r="D49" s="21">
        <f>D18</f>
        <v>10</v>
      </c>
      <c r="E49" s="21">
        <v>0</v>
      </c>
      <c r="F49" s="21">
        <f t="shared" ref="F49:O49" si="57">F18</f>
        <v>0</v>
      </c>
      <c r="G49" s="21">
        <f t="shared" si="57"/>
        <v>0</v>
      </c>
      <c r="H49" s="21">
        <f t="shared" si="57"/>
        <v>0</v>
      </c>
      <c r="I49" s="21">
        <f t="shared" si="57"/>
        <v>0</v>
      </c>
      <c r="J49" s="21">
        <f t="shared" si="57"/>
        <v>0</v>
      </c>
      <c r="K49" s="21">
        <f t="shared" si="57"/>
        <v>0</v>
      </c>
      <c r="L49" s="21">
        <f t="shared" si="57"/>
        <v>0</v>
      </c>
      <c r="M49" s="21">
        <f t="shared" si="57"/>
        <v>0</v>
      </c>
      <c r="N49" s="21">
        <f t="shared" si="57"/>
        <v>0</v>
      </c>
      <c r="O49" s="21">
        <f t="shared" si="57"/>
        <v>0</v>
      </c>
      <c r="P49" s="7">
        <f>SUM(D49,E49,F49,G49,H49,I49,J49,K49,L49,M49,N49,O49)</f>
        <v>10</v>
      </c>
      <c r="R49" s="21">
        <f>R18</f>
        <v>0</v>
      </c>
      <c r="S49" s="21">
        <f t="shared" ref="S49:AC49" si="58">S18</f>
        <v>0</v>
      </c>
      <c r="T49" s="21">
        <f t="shared" si="58"/>
        <v>0</v>
      </c>
      <c r="U49" s="21">
        <f t="shared" si="58"/>
        <v>0</v>
      </c>
      <c r="V49" s="21">
        <f t="shared" si="58"/>
        <v>0</v>
      </c>
      <c r="W49" s="21">
        <f t="shared" si="58"/>
        <v>0</v>
      </c>
      <c r="X49" s="21">
        <f t="shared" si="58"/>
        <v>0</v>
      </c>
      <c r="Y49" s="21">
        <f t="shared" si="58"/>
        <v>0</v>
      </c>
      <c r="Z49" s="21">
        <f t="shared" si="58"/>
        <v>0</v>
      </c>
      <c r="AA49" s="21">
        <f t="shared" si="58"/>
        <v>0</v>
      </c>
      <c r="AB49" s="21">
        <f t="shared" si="58"/>
        <v>0</v>
      </c>
      <c r="AC49" s="21">
        <f t="shared" si="58"/>
        <v>0</v>
      </c>
      <c r="AD49" s="7">
        <f>SUM(R49,S49,T49,U49,V49,W49,X49,Y49,Z49,AA49,AB49,AC49)</f>
        <v>0</v>
      </c>
      <c r="AF49" s="21">
        <f>AF18</f>
        <v>0</v>
      </c>
      <c r="AG49" s="21">
        <f t="shared" ref="AG49:AQ49" si="59">AG18</f>
        <v>0</v>
      </c>
      <c r="AH49" s="21">
        <f t="shared" si="59"/>
        <v>0</v>
      </c>
      <c r="AI49" s="21">
        <f t="shared" si="59"/>
        <v>0</v>
      </c>
      <c r="AJ49" s="21">
        <f t="shared" si="59"/>
        <v>0</v>
      </c>
      <c r="AK49" s="21">
        <f t="shared" si="59"/>
        <v>0</v>
      </c>
      <c r="AL49" s="21">
        <f t="shared" si="59"/>
        <v>0</v>
      </c>
      <c r="AM49" s="21">
        <f t="shared" si="59"/>
        <v>0</v>
      </c>
      <c r="AN49" s="21">
        <f t="shared" si="59"/>
        <v>0</v>
      </c>
      <c r="AO49" s="21">
        <f t="shared" si="59"/>
        <v>0</v>
      </c>
      <c r="AP49" s="21">
        <f t="shared" si="59"/>
        <v>0</v>
      </c>
      <c r="AQ49" s="21">
        <f t="shared" si="59"/>
        <v>0</v>
      </c>
      <c r="AR49" s="7">
        <f>SUM(AF49,AG49,AH49,AI49,AJ49,AK49,AL49,AM49,AN49,AO49,AP49,AQ49)</f>
        <v>0</v>
      </c>
    </row>
    <row r="50" spans="1:45" s="6" customFormat="1" ht="10.050000000000001" customHeight="1">
      <c r="A50" s="60"/>
      <c r="C50" s="16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8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8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8"/>
    </row>
    <row r="51" spans="1:45" s="6" customFormat="1" ht="19.95" customHeight="1">
      <c r="A51" s="60" t="s">
        <v>43</v>
      </c>
      <c r="C51" s="78">
        <v>35</v>
      </c>
      <c r="D51" s="17">
        <f>$C$51</f>
        <v>35</v>
      </c>
      <c r="E51" s="17">
        <f t="shared" ref="E51:O51" si="60">$C$51</f>
        <v>35</v>
      </c>
      <c r="F51" s="17">
        <f t="shared" si="60"/>
        <v>35</v>
      </c>
      <c r="G51" s="17">
        <f t="shared" si="60"/>
        <v>35</v>
      </c>
      <c r="H51" s="17">
        <f t="shared" si="60"/>
        <v>35</v>
      </c>
      <c r="I51" s="17">
        <f t="shared" si="60"/>
        <v>35</v>
      </c>
      <c r="J51" s="17">
        <f t="shared" si="60"/>
        <v>35</v>
      </c>
      <c r="K51" s="17">
        <f t="shared" si="60"/>
        <v>35</v>
      </c>
      <c r="L51" s="17">
        <f t="shared" si="60"/>
        <v>35</v>
      </c>
      <c r="M51" s="17">
        <f t="shared" si="60"/>
        <v>35</v>
      </c>
      <c r="N51" s="17">
        <f t="shared" si="60"/>
        <v>35</v>
      </c>
      <c r="O51" s="17">
        <f t="shared" si="60"/>
        <v>35</v>
      </c>
      <c r="P51" s="8"/>
      <c r="R51" s="17">
        <f>$C$51</f>
        <v>35</v>
      </c>
      <c r="S51" s="17">
        <f t="shared" ref="S51:AC51" si="61">$C$51</f>
        <v>35</v>
      </c>
      <c r="T51" s="17">
        <f t="shared" si="61"/>
        <v>35</v>
      </c>
      <c r="U51" s="17">
        <f t="shared" si="61"/>
        <v>35</v>
      </c>
      <c r="V51" s="17">
        <f t="shared" si="61"/>
        <v>35</v>
      </c>
      <c r="W51" s="17">
        <f t="shared" si="61"/>
        <v>35</v>
      </c>
      <c r="X51" s="17">
        <f t="shared" si="61"/>
        <v>35</v>
      </c>
      <c r="Y51" s="17">
        <f t="shared" si="61"/>
        <v>35</v>
      </c>
      <c r="Z51" s="17">
        <f t="shared" si="61"/>
        <v>35</v>
      </c>
      <c r="AA51" s="17">
        <f t="shared" si="61"/>
        <v>35</v>
      </c>
      <c r="AB51" s="17">
        <f t="shared" si="61"/>
        <v>35</v>
      </c>
      <c r="AC51" s="17">
        <f t="shared" si="61"/>
        <v>35</v>
      </c>
      <c r="AD51" s="8"/>
      <c r="AF51" s="17">
        <f>$C$51</f>
        <v>35</v>
      </c>
      <c r="AG51" s="17">
        <f t="shared" ref="AG51:AQ51" si="62">$C$51</f>
        <v>35</v>
      </c>
      <c r="AH51" s="17">
        <f t="shared" si="62"/>
        <v>35</v>
      </c>
      <c r="AI51" s="17">
        <f t="shared" si="62"/>
        <v>35</v>
      </c>
      <c r="AJ51" s="17">
        <f t="shared" si="62"/>
        <v>35</v>
      </c>
      <c r="AK51" s="17">
        <f t="shared" si="62"/>
        <v>35</v>
      </c>
      <c r="AL51" s="17">
        <f t="shared" si="62"/>
        <v>35</v>
      </c>
      <c r="AM51" s="17">
        <f t="shared" si="62"/>
        <v>35</v>
      </c>
      <c r="AN51" s="17">
        <f t="shared" si="62"/>
        <v>35</v>
      </c>
      <c r="AO51" s="17">
        <f t="shared" si="62"/>
        <v>35</v>
      </c>
      <c r="AP51" s="17">
        <f t="shared" si="62"/>
        <v>35</v>
      </c>
      <c r="AQ51" s="17">
        <f t="shared" si="62"/>
        <v>35</v>
      </c>
      <c r="AR51" s="8"/>
    </row>
    <row r="52" spans="1:45" s="6" customFormat="1" ht="19.95" customHeight="1">
      <c r="A52" s="60" t="s">
        <v>44</v>
      </c>
      <c r="C52" s="78">
        <v>4</v>
      </c>
      <c r="D52" s="21">
        <f>$C$52</f>
        <v>4</v>
      </c>
      <c r="E52" s="21">
        <f t="shared" ref="E52:O52" si="63">$C$52</f>
        <v>4</v>
      </c>
      <c r="F52" s="21">
        <f t="shared" si="63"/>
        <v>4</v>
      </c>
      <c r="G52" s="21">
        <f t="shared" si="63"/>
        <v>4</v>
      </c>
      <c r="H52" s="21">
        <f t="shared" si="63"/>
        <v>4</v>
      </c>
      <c r="I52" s="21">
        <f t="shared" si="63"/>
        <v>4</v>
      </c>
      <c r="J52" s="21">
        <f t="shared" si="63"/>
        <v>4</v>
      </c>
      <c r="K52" s="21">
        <f t="shared" si="63"/>
        <v>4</v>
      </c>
      <c r="L52" s="21">
        <f t="shared" si="63"/>
        <v>4</v>
      </c>
      <c r="M52" s="21">
        <f t="shared" si="63"/>
        <v>4</v>
      </c>
      <c r="N52" s="21">
        <f t="shared" si="63"/>
        <v>4</v>
      </c>
      <c r="O52" s="21">
        <f t="shared" si="63"/>
        <v>4</v>
      </c>
      <c r="P52" s="7"/>
      <c r="R52" s="21">
        <f>$C$52</f>
        <v>4</v>
      </c>
      <c r="S52" s="21">
        <f t="shared" ref="S52:AC52" si="64">$C$52</f>
        <v>4</v>
      </c>
      <c r="T52" s="21">
        <f t="shared" si="64"/>
        <v>4</v>
      </c>
      <c r="U52" s="21">
        <f t="shared" si="64"/>
        <v>4</v>
      </c>
      <c r="V52" s="21">
        <f t="shared" si="64"/>
        <v>4</v>
      </c>
      <c r="W52" s="21">
        <f t="shared" si="64"/>
        <v>4</v>
      </c>
      <c r="X52" s="21">
        <f t="shared" si="64"/>
        <v>4</v>
      </c>
      <c r="Y52" s="21">
        <f t="shared" si="64"/>
        <v>4</v>
      </c>
      <c r="Z52" s="21">
        <f t="shared" si="64"/>
        <v>4</v>
      </c>
      <c r="AA52" s="21">
        <f t="shared" si="64"/>
        <v>4</v>
      </c>
      <c r="AB52" s="21">
        <f t="shared" si="64"/>
        <v>4</v>
      </c>
      <c r="AC52" s="21">
        <f t="shared" si="64"/>
        <v>4</v>
      </c>
      <c r="AD52" s="7"/>
      <c r="AF52" s="21">
        <f>$C$52</f>
        <v>4</v>
      </c>
      <c r="AG52" s="21">
        <f t="shared" ref="AG52:AQ52" si="65">$C$52</f>
        <v>4</v>
      </c>
      <c r="AH52" s="21">
        <f t="shared" si="65"/>
        <v>4</v>
      </c>
      <c r="AI52" s="21">
        <f t="shared" si="65"/>
        <v>4</v>
      </c>
      <c r="AJ52" s="21">
        <f t="shared" si="65"/>
        <v>4</v>
      </c>
      <c r="AK52" s="21">
        <f t="shared" si="65"/>
        <v>4</v>
      </c>
      <c r="AL52" s="21">
        <f t="shared" si="65"/>
        <v>4</v>
      </c>
      <c r="AM52" s="21">
        <f t="shared" si="65"/>
        <v>4</v>
      </c>
      <c r="AN52" s="21">
        <f t="shared" si="65"/>
        <v>4</v>
      </c>
      <c r="AO52" s="21">
        <f t="shared" si="65"/>
        <v>4</v>
      </c>
      <c r="AP52" s="21">
        <f t="shared" si="65"/>
        <v>4</v>
      </c>
      <c r="AQ52" s="21">
        <f t="shared" si="65"/>
        <v>4</v>
      </c>
      <c r="AR52" s="7"/>
    </row>
    <row r="53" spans="1:45" s="6" customFormat="1" ht="10.050000000000001" customHeight="1">
      <c r="A53" s="60"/>
      <c r="C53" s="16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8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8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8"/>
    </row>
    <row r="54" spans="1:45" s="6" customFormat="1" ht="19.95" customHeight="1">
      <c r="A54" s="60" t="s">
        <v>45</v>
      </c>
      <c r="C54" s="27"/>
      <c r="D54" s="79">
        <f>D23</f>
        <v>7.5</v>
      </c>
      <c r="E54" s="79">
        <v>4</v>
      </c>
      <c r="F54" s="79">
        <f t="shared" ref="F54:O54" si="66">F23</f>
        <v>0</v>
      </c>
      <c r="G54" s="79">
        <f t="shared" si="66"/>
        <v>0</v>
      </c>
      <c r="H54" s="79">
        <f t="shared" si="66"/>
        <v>0</v>
      </c>
      <c r="I54" s="79">
        <f t="shared" si="66"/>
        <v>0</v>
      </c>
      <c r="J54" s="79">
        <f t="shared" si="66"/>
        <v>0</v>
      </c>
      <c r="K54" s="79">
        <f t="shared" si="66"/>
        <v>0</v>
      </c>
      <c r="L54" s="79">
        <f t="shared" si="66"/>
        <v>0</v>
      </c>
      <c r="M54" s="79">
        <f t="shared" si="66"/>
        <v>0</v>
      </c>
      <c r="N54" s="79">
        <f t="shared" si="66"/>
        <v>0</v>
      </c>
      <c r="O54" s="79">
        <f t="shared" si="66"/>
        <v>0</v>
      </c>
      <c r="P54" s="7">
        <f>SUM(D54,E54,F54,G54,H54,I54,J54,K54,L54,M54,N54,O54)</f>
        <v>11.5</v>
      </c>
      <c r="R54" s="79">
        <f t="shared" ref="R54:AC54" si="67">R25</f>
        <v>0</v>
      </c>
      <c r="S54" s="79">
        <f t="shared" si="67"/>
        <v>0</v>
      </c>
      <c r="T54" s="79">
        <f t="shared" si="67"/>
        <v>0</v>
      </c>
      <c r="U54" s="79">
        <f t="shared" si="67"/>
        <v>0</v>
      </c>
      <c r="V54" s="79">
        <f t="shared" si="67"/>
        <v>0</v>
      </c>
      <c r="W54" s="79">
        <f t="shared" si="67"/>
        <v>0</v>
      </c>
      <c r="X54" s="79">
        <f t="shared" si="67"/>
        <v>0</v>
      </c>
      <c r="Y54" s="79">
        <f t="shared" si="67"/>
        <v>0</v>
      </c>
      <c r="Z54" s="79">
        <f t="shared" si="67"/>
        <v>0</v>
      </c>
      <c r="AA54" s="79">
        <f t="shared" si="67"/>
        <v>0</v>
      </c>
      <c r="AB54" s="79">
        <f t="shared" si="67"/>
        <v>0</v>
      </c>
      <c r="AC54" s="79">
        <f t="shared" si="67"/>
        <v>0</v>
      </c>
      <c r="AD54" s="7">
        <f>SUM(R54,S54,T54,U54,V54,W54,X54,Y54,Z54,AA54,AB54,AC54)</f>
        <v>0</v>
      </c>
      <c r="AF54" s="79">
        <f t="shared" ref="AF54:AQ54" si="68">AF25</f>
        <v>0</v>
      </c>
      <c r="AG54" s="79">
        <f t="shared" si="68"/>
        <v>0</v>
      </c>
      <c r="AH54" s="79">
        <f t="shared" si="68"/>
        <v>0</v>
      </c>
      <c r="AI54" s="79">
        <f t="shared" si="68"/>
        <v>0</v>
      </c>
      <c r="AJ54" s="79">
        <f t="shared" si="68"/>
        <v>0</v>
      </c>
      <c r="AK54" s="79">
        <f t="shared" si="68"/>
        <v>0</v>
      </c>
      <c r="AL54" s="79">
        <f t="shared" si="68"/>
        <v>0</v>
      </c>
      <c r="AM54" s="79">
        <f t="shared" si="68"/>
        <v>0</v>
      </c>
      <c r="AN54" s="79">
        <f t="shared" si="68"/>
        <v>0</v>
      </c>
      <c r="AO54" s="79">
        <f t="shared" si="68"/>
        <v>0</v>
      </c>
      <c r="AP54" s="79">
        <f t="shared" si="68"/>
        <v>0</v>
      </c>
      <c r="AQ54" s="79">
        <f t="shared" si="68"/>
        <v>0</v>
      </c>
      <c r="AR54" s="7">
        <f>SUM(AF54,AG54,AH54,AI54,AJ54,AK54,AL54,AM54,AN54,AO54,AP54,AQ54)</f>
        <v>0</v>
      </c>
    </row>
    <row r="55" spans="1:45" s="6" customFormat="1" ht="19.95" customHeight="1">
      <c r="A55" s="60" t="s">
        <v>46</v>
      </c>
      <c r="C55" s="78">
        <v>3</v>
      </c>
      <c r="D55" s="17">
        <f>$C$55</f>
        <v>3</v>
      </c>
      <c r="E55" s="17">
        <f t="shared" ref="E55:O55" si="69">$C$55</f>
        <v>3</v>
      </c>
      <c r="F55" s="17">
        <f t="shared" si="69"/>
        <v>3</v>
      </c>
      <c r="G55" s="17">
        <f t="shared" si="69"/>
        <v>3</v>
      </c>
      <c r="H55" s="17">
        <f t="shared" si="69"/>
        <v>3</v>
      </c>
      <c r="I55" s="17">
        <f t="shared" si="69"/>
        <v>3</v>
      </c>
      <c r="J55" s="17">
        <f t="shared" si="69"/>
        <v>3</v>
      </c>
      <c r="K55" s="17">
        <f t="shared" si="69"/>
        <v>3</v>
      </c>
      <c r="L55" s="17">
        <f t="shared" si="69"/>
        <v>3</v>
      </c>
      <c r="M55" s="17">
        <f t="shared" si="69"/>
        <v>3</v>
      </c>
      <c r="N55" s="17">
        <f t="shared" si="69"/>
        <v>3</v>
      </c>
      <c r="O55" s="17">
        <f t="shared" si="69"/>
        <v>3</v>
      </c>
      <c r="P55" s="8"/>
      <c r="R55" s="17">
        <f>$C$55</f>
        <v>3</v>
      </c>
      <c r="S55" s="17">
        <f t="shared" ref="S55:AC55" si="70">$C$55</f>
        <v>3</v>
      </c>
      <c r="T55" s="17">
        <f t="shared" si="70"/>
        <v>3</v>
      </c>
      <c r="U55" s="17">
        <f t="shared" si="70"/>
        <v>3</v>
      </c>
      <c r="V55" s="17">
        <f t="shared" si="70"/>
        <v>3</v>
      </c>
      <c r="W55" s="17">
        <f t="shared" si="70"/>
        <v>3</v>
      </c>
      <c r="X55" s="17">
        <f t="shared" si="70"/>
        <v>3</v>
      </c>
      <c r="Y55" s="17">
        <f t="shared" si="70"/>
        <v>3</v>
      </c>
      <c r="Z55" s="17">
        <f t="shared" si="70"/>
        <v>3</v>
      </c>
      <c r="AA55" s="17">
        <f t="shared" si="70"/>
        <v>3</v>
      </c>
      <c r="AB55" s="17">
        <f t="shared" si="70"/>
        <v>3</v>
      </c>
      <c r="AC55" s="17">
        <f t="shared" si="70"/>
        <v>3</v>
      </c>
      <c r="AD55" s="8"/>
      <c r="AF55" s="17">
        <f>$C$55</f>
        <v>3</v>
      </c>
      <c r="AG55" s="17">
        <f t="shared" ref="AG55:AQ55" si="71">$C$55</f>
        <v>3</v>
      </c>
      <c r="AH55" s="17">
        <f t="shared" si="71"/>
        <v>3</v>
      </c>
      <c r="AI55" s="17">
        <f t="shared" si="71"/>
        <v>3</v>
      </c>
      <c r="AJ55" s="17">
        <f t="shared" si="71"/>
        <v>3</v>
      </c>
      <c r="AK55" s="17">
        <f t="shared" si="71"/>
        <v>3</v>
      </c>
      <c r="AL55" s="17">
        <f t="shared" si="71"/>
        <v>3</v>
      </c>
      <c r="AM55" s="17">
        <f t="shared" si="71"/>
        <v>3</v>
      </c>
      <c r="AN55" s="17">
        <f t="shared" si="71"/>
        <v>3</v>
      </c>
      <c r="AO55" s="17">
        <f t="shared" si="71"/>
        <v>3</v>
      </c>
      <c r="AP55" s="17">
        <f t="shared" si="71"/>
        <v>3</v>
      </c>
      <c r="AQ55" s="17">
        <f t="shared" si="71"/>
        <v>3</v>
      </c>
      <c r="AR55" s="8"/>
    </row>
    <row r="56" spans="1:45" s="6" customFormat="1" ht="10.050000000000001" customHeight="1" thickBot="1">
      <c r="A56" s="60"/>
      <c r="C56" s="16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8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8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8"/>
    </row>
    <row r="57" spans="1:45" s="6" customFormat="1" ht="19.95" customHeight="1" thickBot="1">
      <c r="A57" s="61" t="s">
        <v>47</v>
      </c>
      <c r="B57" s="18"/>
      <c r="C57" s="18"/>
      <c r="D57" s="19">
        <f>D49*(D51+D52)+D54*D55</f>
        <v>412.5</v>
      </c>
      <c r="E57" s="19">
        <f>E49*(E51+E52)+E54*E55</f>
        <v>12</v>
      </c>
      <c r="F57" s="19">
        <f t="shared" ref="F57:O57" si="72">F49*(F51+F52)+F54*F55</f>
        <v>0</v>
      </c>
      <c r="G57" s="19">
        <f t="shared" si="72"/>
        <v>0</v>
      </c>
      <c r="H57" s="19">
        <f t="shared" si="72"/>
        <v>0</v>
      </c>
      <c r="I57" s="19">
        <f t="shared" si="72"/>
        <v>0</v>
      </c>
      <c r="J57" s="19">
        <f t="shared" si="72"/>
        <v>0</v>
      </c>
      <c r="K57" s="19">
        <f t="shared" si="72"/>
        <v>0</v>
      </c>
      <c r="L57" s="19">
        <f t="shared" si="72"/>
        <v>0</v>
      </c>
      <c r="M57" s="19">
        <f t="shared" si="72"/>
        <v>0</v>
      </c>
      <c r="N57" s="19">
        <f t="shared" si="72"/>
        <v>0</v>
      </c>
      <c r="O57" s="19">
        <f t="shared" si="72"/>
        <v>0</v>
      </c>
      <c r="P57" s="20">
        <f>SUM(D57:O57)</f>
        <v>424.5</v>
      </c>
      <c r="Q57" s="40"/>
      <c r="R57" s="19">
        <f>R49*(R51+R52)+R54*R55</f>
        <v>0</v>
      </c>
      <c r="S57" s="19">
        <f t="shared" ref="S57:AC57" si="73">S49*(S51+S52)+S54*S55</f>
        <v>0</v>
      </c>
      <c r="T57" s="19">
        <f t="shared" si="73"/>
        <v>0</v>
      </c>
      <c r="U57" s="19">
        <f t="shared" si="73"/>
        <v>0</v>
      </c>
      <c r="V57" s="19">
        <f t="shared" si="73"/>
        <v>0</v>
      </c>
      <c r="W57" s="19">
        <f t="shared" si="73"/>
        <v>0</v>
      </c>
      <c r="X57" s="19">
        <f t="shared" si="73"/>
        <v>0</v>
      </c>
      <c r="Y57" s="19">
        <f t="shared" si="73"/>
        <v>0</v>
      </c>
      <c r="Z57" s="19">
        <f t="shared" si="73"/>
        <v>0</v>
      </c>
      <c r="AA57" s="19">
        <f t="shared" si="73"/>
        <v>0</v>
      </c>
      <c r="AB57" s="19">
        <f t="shared" si="73"/>
        <v>0</v>
      </c>
      <c r="AC57" s="19">
        <f t="shared" si="73"/>
        <v>0</v>
      </c>
      <c r="AD57" s="20">
        <f>SUM(R57:AC57)</f>
        <v>0</v>
      </c>
      <c r="AE57" s="40"/>
      <c r="AF57" s="19">
        <f>AF49*(AF51+AF52)+AF54*AF55</f>
        <v>0</v>
      </c>
      <c r="AG57" s="19">
        <f t="shared" ref="AG57:AQ57" si="74">AG49*(AG51+AG52)+AG54*AG55</f>
        <v>0</v>
      </c>
      <c r="AH57" s="19">
        <f t="shared" si="74"/>
        <v>0</v>
      </c>
      <c r="AI57" s="19">
        <f t="shared" si="74"/>
        <v>0</v>
      </c>
      <c r="AJ57" s="19">
        <f t="shared" si="74"/>
        <v>0</v>
      </c>
      <c r="AK57" s="19">
        <f t="shared" si="74"/>
        <v>0</v>
      </c>
      <c r="AL57" s="19">
        <f t="shared" si="74"/>
        <v>0</v>
      </c>
      <c r="AM57" s="19">
        <f t="shared" si="74"/>
        <v>0</v>
      </c>
      <c r="AN57" s="19">
        <f t="shared" si="74"/>
        <v>0</v>
      </c>
      <c r="AO57" s="19">
        <f t="shared" si="74"/>
        <v>0</v>
      </c>
      <c r="AP57" s="19">
        <f t="shared" si="74"/>
        <v>0</v>
      </c>
      <c r="AQ57" s="19">
        <f t="shared" si="74"/>
        <v>0</v>
      </c>
      <c r="AR57" s="20">
        <f>SUM(AF57:AQ57)</f>
        <v>0</v>
      </c>
    </row>
    <row r="58" spans="1:45" s="6" customFormat="1" ht="19.95" customHeight="1" thickBot="1">
      <c r="A58" s="6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</row>
    <row r="59" spans="1:45" s="6" customFormat="1" ht="19.95" customHeight="1" thickBot="1">
      <c r="A59" s="64" t="s">
        <v>48</v>
      </c>
      <c r="B59" s="22"/>
      <c r="C59" s="22"/>
      <c r="D59" s="23">
        <f>D46+D57</f>
        <v>587.5</v>
      </c>
      <c r="E59" s="23">
        <f t="shared" ref="E59:O59" si="75">E46+E57</f>
        <v>12</v>
      </c>
      <c r="F59" s="23">
        <f t="shared" si="75"/>
        <v>0</v>
      </c>
      <c r="G59" s="23">
        <f t="shared" si="75"/>
        <v>0</v>
      </c>
      <c r="H59" s="23">
        <f t="shared" si="75"/>
        <v>0</v>
      </c>
      <c r="I59" s="23">
        <f t="shared" si="75"/>
        <v>0</v>
      </c>
      <c r="J59" s="23">
        <f t="shared" si="75"/>
        <v>0</v>
      </c>
      <c r="K59" s="23">
        <f t="shared" si="75"/>
        <v>0</v>
      </c>
      <c r="L59" s="23">
        <f t="shared" si="75"/>
        <v>0</v>
      </c>
      <c r="M59" s="23">
        <f t="shared" si="75"/>
        <v>0</v>
      </c>
      <c r="N59" s="23">
        <f t="shared" si="75"/>
        <v>0</v>
      </c>
      <c r="O59" s="23">
        <f t="shared" si="75"/>
        <v>0</v>
      </c>
      <c r="P59" s="20">
        <f>SUM(D59:O59)</f>
        <v>599.5</v>
      </c>
      <c r="Q59" s="41"/>
      <c r="R59" s="23">
        <f>R46+R57</f>
        <v>0</v>
      </c>
      <c r="S59" s="23">
        <f t="shared" ref="S59:AC59" si="76">S46+S57</f>
        <v>0</v>
      </c>
      <c r="T59" s="23">
        <f t="shared" si="76"/>
        <v>0</v>
      </c>
      <c r="U59" s="23">
        <f t="shared" si="76"/>
        <v>0</v>
      </c>
      <c r="V59" s="23">
        <f t="shared" si="76"/>
        <v>0</v>
      </c>
      <c r="W59" s="23">
        <f t="shared" si="76"/>
        <v>0</v>
      </c>
      <c r="X59" s="23">
        <f t="shared" si="76"/>
        <v>0</v>
      </c>
      <c r="Y59" s="23">
        <f t="shared" si="76"/>
        <v>0</v>
      </c>
      <c r="Z59" s="23">
        <f t="shared" si="76"/>
        <v>0</v>
      </c>
      <c r="AA59" s="23">
        <f t="shared" si="76"/>
        <v>0</v>
      </c>
      <c r="AB59" s="23">
        <f t="shared" si="76"/>
        <v>0</v>
      </c>
      <c r="AC59" s="23">
        <f t="shared" si="76"/>
        <v>0</v>
      </c>
      <c r="AD59" s="20">
        <f>SUM(R59:AC59)</f>
        <v>0</v>
      </c>
      <c r="AE59" s="41"/>
      <c r="AF59" s="23">
        <f>AF46+AF57</f>
        <v>0</v>
      </c>
      <c r="AG59" s="23">
        <f t="shared" ref="AG59:AQ59" si="77">AG46+AG57</f>
        <v>0</v>
      </c>
      <c r="AH59" s="23">
        <f t="shared" si="77"/>
        <v>0</v>
      </c>
      <c r="AI59" s="23">
        <f t="shared" si="77"/>
        <v>0</v>
      </c>
      <c r="AJ59" s="23">
        <f t="shared" si="77"/>
        <v>0</v>
      </c>
      <c r="AK59" s="23">
        <f t="shared" si="77"/>
        <v>0</v>
      </c>
      <c r="AL59" s="23">
        <f t="shared" si="77"/>
        <v>0</v>
      </c>
      <c r="AM59" s="23">
        <f t="shared" si="77"/>
        <v>0</v>
      </c>
      <c r="AN59" s="23">
        <f t="shared" si="77"/>
        <v>0</v>
      </c>
      <c r="AO59" s="23">
        <f t="shared" si="77"/>
        <v>0</v>
      </c>
      <c r="AP59" s="23">
        <f t="shared" si="77"/>
        <v>0</v>
      </c>
      <c r="AQ59" s="23">
        <f t="shared" si="77"/>
        <v>0</v>
      </c>
      <c r="AR59" s="20">
        <f>SUM(AF59:AQ59)</f>
        <v>0</v>
      </c>
    </row>
    <row r="60" spans="1:45" s="6" customFormat="1" ht="10.050000000000001" customHeight="1" thickBot="1">
      <c r="A60" s="60"/>
      <c r="C60" s="16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5" s="6" customFormat="1" ht="19.95" customHeight="1" thickBot="1">
      <c r="A61" s="64" t="s">
        <v>49</v>
      </c>
      <c r="B61" s="22"/>
      <c r="C61" s="22"/>
      <c r="D61" s="23">
        <f t="shared" ref="D61:O61" si="78">D34-D59</f>
        <v>2956</v>
      </c>
      <c r="E61" s="23">
        <f>E34-E59</f>
        <v>-12</v>
      </c>
      <c r="F61" s="23">
        <f t="shared" si="78"/>
        <v>0</v>
      </c>
      <c r="G61" s="23">
        <f t="shared" si="78"/>
        <v>0</v>
      </c>
      <c r="H61" s="23">
        <f t="shared" si="78"/>
        <v>0</v>
      </c>
      <c r="I61" s="23">
        <f t="shared" si="78"/>
        <v>0</v>
      </c>
      <c r="J61" s="23">
        <f t="shared" si="78"/>
        <v>0</v>
      </c>
      <c r="K61" s="23">
        <f t="shared" si="78"/>
        <v>0</v>
      </c>
      <c r="L61" s="23">
        <f t="shared" si="78"/>
        <v>0</v>
      </c>
      <c r="M61" s="23">
        <f t="shared" si="78"/>
        <v>0</v>
      </c>
      <c r="N61" s="23">
        <f t="shared" si="78"/>
        <v>0</v>
      </c>
      <c r="O61" s="23">
        <f t="shared" si="78"/>
        <v>0</v>
      </c>
      <c r="P61" s="20">
        <f>SUM(D61:O61)</f>
        <v>2944</v>
      </c>
      <c r="Q61" s="41"/>
      <c r="R61" s="23">
        <f t="shared" ref="R61:AC61" si="79">R34-R59</f>
        <v>0</v>
      </c>
      <c r="S61" s="23">
        <f t="shared" si="79"/>
        <v>0</v>
      </c>
      <c r="T61" s="23">
        <f t="shared" si="79"/>
        <v>0</v>
      </c>
      <c r="U61" s="23">
        <f t="shared" si="79"/>
        <v>0</v>
      </c>
      <c r="V61" s="23">
        <f t="shared" si="79"/>
        <v>0</v>
      </c>
      <c r="W61" s="23">
        <f t="shared" si="79"/>
        <v>0</v>
      </c>
      <c r="X61" s="23">
        <f t="shared" si="79"/>
        <v>0</v>
      </c>
      <c r="Y61" s="23">
        <f t="shared" si="79"/>
        <v>0</v>
      </c>
      <c r="Z61" s="23">
        <f t="shared" si="79"/>
        <v>0</v>
      </c>
      <c r="AA61" s="23">
        <f t="shared" si="79"/>
        <v>0</v>
      </c>
      <c r="AB61" s="23">
        <f t="shared" si="79"/>
        <v>0</v>
      </c>
      <c r="AC61" s="23">
        <f t="shared" si="79"/>
        <v>0</v>
      </c>
      <c r="AD61" s="20">
        <f>SUM(R61:AC61)</f>
        <v>0</v>
      </c>
      <c r="AE61" s="41"/>
      <c r="AF61" s="23">
        <f t="shared" ref="AF61:AQ61" si="80">AF34-AF59</f>
        <v>0</v>
      </c>
      <c r="AG61" s="23">
        <f t="shared" si="80"/>
        <v>0</v>
      </c>
      <c r="AH61" s="23">
        <f t="shared" si="80"/>
        <v>0</v>
      </c>
      <c r="AI61" s="23">
        <f t="shared" si="80"/>
        <v>0</v>
      </c>
      <c r="AJ61" s="23">
        <f t="shared" si="80"/>
        <v>0</v>
      </c>
      <c r="AK61" s="23">
        <f t="shared" si="80"/>
        <v>0</v>
      </c>
      <c r="AL61" s="23">
        <f t="shared" si="80"/>
        <v>0</v>
      </c>
      <c r="AM61" s="23">
        <f t="shared" si="80"/>
        <v>0</v>
      </c>
      <c r="AN61" s="23">
        <f t="shared" si="80"/>
        <v>0</v>
      </c>
      <c r="AO61" s="23">
        <f t="shared" si="80"/>
        <v>0</v>
      </c>
      <c r="AP61" s="23">
        <f t="shared" si="80"/>
        <v>0</v>
      </c>
      <c r="AQ61" s="23">
        <f t="shared" si="80"/>
        <v>0</v>
      </c>
      <c r="AR61" s="20">
        <f>SUM(AF61:AQ61)</f>
        <v>0</v>
      </c>
    </row>
    <row r="62" spans="1:45" s="29" customFormat="1" ht="19.95" customHeight="1">
      <c r="A62" s="65" t="s">
        <v>50</v>
      </c>
      <c r="D62" s="35">
        <f>(D34-D59)/D34</f>
        <v>0.83420347114434878</v>
      </c>
      <c r="E62" s="35" t="e">
        <f>(E34-E59)/E34</f>
        <v>#DIV/0!</v>
      </c>
      <c r="F62" s="35" t="e">
        <f t="shared" ref="F62:P62" si="81">(F34-F59)/F34</f>
        <v>#DIV/0!</v>
      </c>
      <c r="G62" s="35" t="e">
        <f t="shared" si="81"/>
        <v>#DIV/0!</v>
      </c>
      <c r="H62" s="35" t="e">
        <f t="shared" si="81"/>
        <v>#DIV/0!</v>
      </c>
      <c r="I62" s="35" t="e">
        <f t="shared" si="81"/>
        <v>#DIV/0!</v>
      </c>
      <c r="J62" s="35" t="e">
        <f t="shared" si="81"/>
        <v>#DIV/0!</v>
      </c>
      <c r="K62" s="35" t="e">
        <f t="shared" si="81"/>
        <v>#DIV/0!</v>
      </c>
      <c r="L62" s="35" t="e">
        <f t="shared" si="81"/>
        <v>#DIV/0!</v>
      </c>
      <c r="M62" s="35" t="e">
        <f t="shared" si="81"/>
        <v>#DIV/0!</v>
      </c>
      <c r="N62" s="35" t="e">
        <f t="shared" si="81"/>
        <v>#DIV/0!</v>
      </c>
      <c r="O62" s="35" t="e">
        <f t="shared" si="81"/>
        <v>#DIV/0!</v>
      </c>
      <c r="P62" s="35">
        <f t="shared" si="81"/>
        <v>0.83081698885282917</v>
      </c>
      <c r="Q62" s="36"/>
      <c r="R62" s="35" t="e">
        <f t="shared" ref="R62:AD62" si="82">(R34-R59)/R34</f>
        <v>#DIV/0!</v>
      </c>
      <c r="S62" s="35" t="e">
        <f t="shared" si="82"/>
        <v>#DIV/0!</v>
      </c>
      <c r="T62" s="35" t="e">
        <f t="shared" si="82"/>
        <v>#DIV/0!</v>
      </c>
      <c r="U62" s="35" t="e">
        <f t="shared" si="82"/>
        <v>#DIV/0!</v>
      </c>
      <c r="V62" s="35" t="e">
        <f t="shared" si="82"/>
        <v>#DIV/0!</v>
      </c>
      <c r="W62" s="35" t="e">
        <f t="shared" si="82"/>
        <v>#DIV/0!</v>
      </c>
      <c r="X62" s="35" t="e">
        <f t="shared" si="82"/>
        <v>#DIV/0!</v>
      </c>
      <c r="Y62" s="35" t="e">
        <f t="shared" si="82"/>
        <v>#DIV/0!</v>
      </c>
      <c r="Z62" s="35" t="e">
        <f t="shared" si="82"/>
        <v>#DIV/0!</v>
      </c>
      <c r="AA62" s="35" t="e">
        <f t="shared" si="82"/>
        <v>#DIV/0!</v>
      </c>
      <c r="AB62" s="35" t="e">
        <f t="shared" si="82"/>
        <v>#DIV/0!</v>
      </c>
      <c r="AC62" s="35" t="e">
        <f t="shared" si="82"/>
        <v>#DIV/0!</v>
      </c>
      <c r="AD62" s="35" t="e">
        <f t="shared" si="82"/>
        <v>#DIV/0!</v>
      </c>
      <c r="AE62" s="36"/>
      <c r="AF62" s="35" t="e">
        <f t="shared" ref="AF62:AR62" si="83">(AF34-AF59)/AF34</f>
        <v>#DIV/0!</v>
      </c>
      <c r="AG62" s="35" t="e">
        <f t="shared" si="83"/>
        <v>#DIV/0!</v>
      </c>
      <c r="AH62" s="35" t="e">
        <f t="shared" si="83"/>
        <v>#DIV/0!</v>
      </c>
      <c r="AI62" s="35" t="e">
        <f t="shared" si="83"/>
        <v>#DIV/0!</v>
      </c>
      <c r="AJ62" s="35" t="e">
        <f t="shared" si="83"/>
        <v>#DIV/0!</v>
      </c>
      <c r="AK62" s="35" t="e">
        <f t="shared" si="83"/>
        <v>#DIV/0!</v>
      </c>
      <c r="AL62" s="35" t="e">
        <f t="shared" si="83"/>
        <v>#DIV/0!</v>
      </c>
      <c r="AM62" s="35" t="e">
        <f t="shared" si="83"/>
        <v>#DIV/0!</v>
      </c>
      <c r="AN62" s="35" t="e">
        <f t="shared" si="83"/>
        <v>#DIV/0!</v>
      </c>
      <c r="AO62" s="35" t="e">
        <f t="shared" si="83"/>
        <v>#DIV/0!</v>
      </c>
      <c r="AP62" s="35" t="e">
        <f t="shared" si="83"/>
        <v>#DIV/0!</v>
      </c>
      <c r="AQ62" s="35" t="e">
        <f t="shared" si="83"/>
        <v>#DIV/0!</v>
      </c>
      <c r="AR62" s="35" t="e">
        <f t="shared" si="83"/>
        <v>#DIV/0!</v>
      </c>
      <c r="AS62" s="30"/>
    </row>
    <row r="63" spans="1:45" s="9" customFormat="1" ht="19.95" customHeight="1">
      <c r="A63" s="66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</row>
    <row r="64" spans="1:45" s="9" customFormat="1" ht="19.95" customHeight="1">
      <c r="A64" s="58" t="s">
        <v>51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</row>
    <row r="65" spans="1:44" s="9" customFormat="1" ht="19.95" customHeight="1">
      <c r="A65" s="66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</row>
    <row r="66" spans="1:44" s="9" customFormat="1" ht="19.95" customHeight="1">
      <c r="A66" s="67" t="s">
        <v>52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</row>
    <row r="67" spans="1:44" s="9" customFormat="1" ht="19.95" customHeight="1">
      <c r="A67" s="68" t="s">
        <v>53</v>
      </c>
      <c r="C67" s="16">
        <v>5000</v>
      </c>
      <c r="D67" s="21">
        <f t="shared" ref="D67:K67" si="84">$C$67</f>
        <v>5000</v>
      </c>
      <c r="E67" s="21">
        <f t="shared" si="84"/>
        <v>5000</v>
      </c>
      <c r="F67" s="21">
        <f t="shared" si="84"/>
        <v>5000</v>
      </c>
      <c r="G67" s="21">
        <f t="shared" si="84"/>
        <v>5000</v>
      </c>
      <c r="H67" s="21">
        <f t="shared" si="84"/>
        <v>5000</v>
      </c>
      <c r="I67" s="21">
        <f t="shared" si="84"/>
        <v>5000</v>
      </c>
      <c r="J67" s="21">
        <f t="shared" si="84"/>
        <v>5000</v>
      </c>
      <c r="K67" s="21">
        <f t="shared" si="84"/>
        <v>5000</v>
      </c>
      <c r="L67" s="21">
        <f>$C$67</f>
        <v>5000</v>
      </c>
      <c r="M67" s="21">
        <f t="shared" ref="M67:O67" si="85">$C$67</f>
        <v>5000</v>
      </c>
      <c r="N67" s="21">
        <f t="shared" si="85"/>
        <v>5000</v>
      </c>
      <c r="O67" s="21">
        <f t="shared" si="85"/>
        <v>5000</v>
      </c>
      <c r="P67" s="7">
        <f>SUM(D67,E67,F67,G67,H67,I67,J67,K67,L67,M67,N67,O67)</f>
        <v>60000</v>
      </c>
      <c r="Q67" s="4"/>
      <c r="R67" s="21">
        <f>$C$67</f>
        <v>5000</v>
      </c>
      <c r="S67" s="21">
        <f t="shared" ref="S67:AC67" si="86">$C$67</f>
        <v>5000</v>
      </c>
      <c r="T67" s="21">
        <f t="shared" si="86"/>
        <v>5000</v>
      </c>
      <c r="U67" s="21">
        <f t="shared" si="86"/>
        <v>5000</v>
      </c>
      <c r="V67" s="21">
        <f t="shared" si="86"/>
        <v>5000</v>
      </c>
      <c r="W67" s="21">
        <f t="shared" si="86"/>
        <v>5000</v>
      </c>
      <c r="X67" s="21">
        <f t="shared" si="86"/>
        <v>5000</v>
      </c>
      <c r="Y67" s="21">
        <f t="shared" si="86"/>
        <v>5000</v>
      </c>
      <c r="Z67" s="21">
        <f t="shared" si="86"/>
        <v>5000</v>
      </c>
      <c r="AA67" s="21">
        <f t="shared" si="86"/>
        <v>5000</v>
      </c>
      <c r="AB67" s="21">
        <f t="shared" si="86"/>
        <v>5000</v>
      </c>
      <c r="AC67" s="21">
        <f t="shared" si="86"/>
        <v>5000</v>
      </c>
      <c r="AD67" s="7">
        <f>SUM(R67,S67,T67,U67,V67,W67,X67,Y67,Z67,AA67,AB67,AC67)</f>
        <v>60000</v>
      </c>
      <c r="AE67" s="4"/>
      <c r="AF67" s="21">
        <f>$C$67</f>
        <v>5000</v>
      </c>
      <c r="AG67" s="21">
        <f t="shared" ref="AG67:AQ67" si="87">$C$67</f>
        <v>5000</v>
      </c>
      <c r="AH67" s="21">
        <f t="shared" si="87"/>
        <v>5000</v>
      </c>
      <c r="AI67" s="21">
        <f t="shared" si="87"/>
        <v>5000</v>
      </c>
      <c r="AJ67" s="21">
        <f t="shared" si="87"/>
        <v>5000</v>
      </c>
      <c r="AK67" s="21">
        <f t="shared" si="87"/>
        <v>5000</v>
      </c>
      <c r="AL67" s="21">
        <f t="shared" si="87"/>
        <v>5000</v>
      </c>
      <c r="AM67" s="21">
        <f t="shared" si="87"/>
        <v>5000</v>
      </c>
      <c r="AN67" s="21">
        <f t="shared" si="87"/>
        <v>5000</v>
      </c>
      <c r="AO67" s="21">
        <f t="shared" si="87"/>
        <v>5000</v>
      </c>
      <c r="AP67" s="21">
        <f t="shared" si="87"/>
        <v>5000</v>
      </c>
      <c r="AQ67" s="21">
        <f t="shared" si="87"/>
        <v>5000</v>
      </c>
      <c r="AR67" s="7">
        <f>SUM(AF67,AG67,AH67,AI67,AJ67,AK67,AL67,AM67,AN67,AO67,AP67,AQ67)</f>
        <v>60000</v>
      </c>
    </row>
    <row r="68" spans="1:44" s="4" customFormat="1" ht="19.95" customHeight="1">
      <c r="A68" s="68" t="s">
        <v>54</v>
      </c>
      <c r="C68" s="27">
        <v>6.4000000000000001E-2</v>
      </c>
      <c r="D68" s="21">
        <f>$C$68*D67</f>
        <v>320</v>
      </c>
      <c r="E68" s="21">
        <f t="shared" ref="E68:O68" si="88">$C$68*E67</f>
        <v>320</v>
      </c>
      <c r="F68" s="21">
        <f t="shared" si="88"/>
        <v>320</v>
      </c>
      <c r="G68" s="21">
        <f t="shared" si="88"/>
        <v>320</v>
      </c>
      <c r="H68" s="21">
        <f t="shared" si="88"/>
        <v>320</v>
      </c>
      <c r="I68" s="21">
        <f t="shared" si="88"/>
        <v>320</v>
      </c>
      <c r="J68" s="21">
        <f t="shared" si="88"/>
        <v>320</v>
      </c>
      <c r="K68" s="21">
        <f t="shared" si="88"/>
        <v>320</v>
      </c>
      <c r="L68" s="21">
        <f t="shared" si="88"/>
        <v>320</v>
      </c>
      <c r="M68" s="21">
        <f t="shared" si="88"/>
        <v>320</v>
      </c>
      <c r="N68" s="21">
        <f t="shared" si="88"/>
        <v>320</v>
      </c>
      <c r="O68" s="21">
        <f t="shared" si="88"/>
        <v>320</v>
      </c>
      <c r="P68" s="7">
        <f>SUM(D68,E68,F68,G68,H68,I68,J68,K68,L68,M68,N68,O68)</f>
        <v>3840</v>
      </c>
      <c r="R68" s="21">
        <f>$C$68*R67</f>
        <v>320</v>
      </c>
      <c r="S68" s="21">
        <f t="shared" ref="S68" si="89">$C$68*S67</f>
        <v>320</v>
      </c>
      <c r="T68" s="21">
        <f t="shared" ref="T68" si="90">$C$68*T67</f>
        <v>320</v>
      </c>
      <c r="U68" s="21">
        <f t="shared" ref="U68" si="91">$C$68*U67</f>
        <v>320</v>
      </c>
      <c r="V68" s="21">
        <f t="shared" ref="V68" si="92">$C$68*V67</f>
        <v>320</v>
      </c>
      <c r="W68" s="21">
        <f t="shared" ref="W68" si="93">$C$68*W67</f>
        <v>320</v>
      </c>
      <c r="X68" s="21">
        <f t="shared" ref="X68" si="94">$C$68*X67</f>
        <v>320</v>
      </c>
      <c r="Y68" s="21">
        <f t="shared" ref="Y68" si="95">$C$68*Y67</f>
        <v>320</v>
      </c>
      <c r="Z68" s="21">
        <f t="shared" ref="Z68" si="96">$C$68*Z67</f>
        <v>320</v>
      </c>
      <c r="AA68" s="21">
        <f t="shared" ref="AA68" si="97">$C$68*AA67</f>
        <v>320</v>
      </c>
      <c r="AB68" s="21">
        <f t="shared" ref="AB68" si="98">$C$68*AB67</f>
        <v>320</v>
      </c>
      <c r="AC68" s="21">
        <f t="shared" ref="AC68" si="99">$C$68*AC67</f>
        <v>320</v>
      </c>
      <c r="AD68" s="7">
        <f>SUM(R68,S68,T68,U68,V68,W68,X68,Y68,Z68,AA68,AB68,AC68)</f>
        <v>3840</v>
      </c>
      <c r="AF68" s="21">
        <f>$C$68*AF67</f>
        <v>320</v>
      </c>
      <c r="AG68" s="21">
        <f t="shared" ref="AG68" si="100">$C$68*AG67</f>
        <v>320</v>
      </c>
      <c r="AH68" s="21">
        <f t="shared" ref="AH68" si="101">$C$68*AH67</f>
        <v>320</v>
      </c>
      <c r="AI68" s="21">
        <f t="shared" ref="AI68" si="102">$C$68*AI67</f>
        <v>320</v>
      </c>
      <c r="AJ68" s="21">
        <f t="shared" ref="AJ68" si="103">$C$68*AJ67</f>
        <v>320</v>
      </c>
      <c r="AK68" s="21">
        <f t="shared" ref="AK68" si="104">$C$68*AK67</f>
        <v>320</v>
      </c>
      <c r="AL68" s="21">
        <f t="shared" ref="AL68" si="105">$C$68*AL67</f>
        <v>320</v>
      </c>
      <c r="AM68" s="21">
        <f t="shared" ref="AM68" si="106">$C$68*AM67</f>
        <v>320</v>
      </c>
      <c r="AN68" s="21">
        <f t="shared" ref="AN68" si="107">$C$68*AN67</f>
        <v>320</v>
      </c>
      <c r="AO68" s="21">
        <f t="shared" ref="AO68" si="108">$C$68*AO67</f>
        <v>320</v>
      </c>
      <c r="AP68" s="21">
        <f t="shared" ref="AP68" si="109">$C$68*AP67</f>
        <v>320</v>
      </c>
      <c r="AQ68" s="21">
        <f t="shared" ref="AQ68" si="110">$C$68*AQ67</f>
        <v>320</v>
      </c>
      <c r="AR68" s="7">
        <f>SUM(AF68,AG68,AH68,AI68,AJ68,AK68,AL68,AM68,AN68,AO68,AP68,AQ68)</f>
        <v>3840</v>
      </c>
    </row>
    <row r="69" spans="1:44" s="4" customFormat="1" ht="19.95" customHeight="1">
      <c r="A69" s="68" t="s">
        <v>55</v>
      </c>
      <c r="C69" s="82">
        <f>2.65%+0.04%+0.04%</f>
        <v>2.7300000000000001E-2</v>
      </c>
      <c r="D69" s="21">
        <f>$C$69*D67</f>
        <v>136.5</v>
      </c>
      <c r="E69" s="21">
        <f t="shared" ref="E69:O69" si="111">$C$69*E67</f>
        <v>136.5</v>
      </c>
      <c r="F69" s="21">
        <f t="shared" si="111"/>
        <v>136.5</v>
      </c>
      <c r="G69" s="21">
        <f t="shared" si="111"/>
        <v>136.5</v>
      </c>
      <c r="H69" s="21">
        <f t="shared" si="111"/>
        <v>136.5</v>
      </c>
      <c r="I69" s="21">
        <f t="shared" si="111"/>
        <v>136.5</v>
      </c>
      <c r="J69" s="21">
        <f t="shared" si="111"/>
        <v>136.5</v>
      </c>
      <c r="K69" s="21">
        <f t="shared" si="111"/>
        <v>136.5</v>
      </c>
      <c r="L69" s="21">
        <f t="shared" si="111"/>
        <v>136.5</v>
      </c>
      <c r="M69" s="21">
        <f t="shared" si="111"/>
        <v>136.5</v>
      </c>
      <c r="N69" s="21">
        <f t="shared" si="111"/>
        <v>136.5</v>
      </c>
      <c r="O69" s="21">
        <f t="shared" si="111"/>
        <v>136.5</v>
      </c>
      <c r="P69" s="7">
        <f>SUM(D69,E69,F69,G69,H69,I69,J69,K69,L69,M69,N69,O69)</f>
        <v>1638</v>
      </c>
      <c r="R69" s="21">
        <f>$C$69*R67</f>
        <v>136.5</v>
      </c>
      <c r="S69" s="21">
        <f t="shared" ref="S69:AC69" si="112">$C$69*S67</f>
        <v>136.5</v>
      </c>
      <c r="T69" s="21">
        <f t="shared" si="112"/>
        <v>136.5</v>
      </c>
      <c r="U69" s="21">
        <f t="shared" si="112"/>
        <v>136.5</v>
      </c>
      <c r="V69" s="21">
        <f t="shared" si="112"/>
        <v>136.5</v>
      </c>
      <c r="W69" s="21">
        <f t="shared" si="112"/>
        <v>136.5</v>
      </c>
      <c r="X69" s="21">
        <f t="shared" si="112"/>
        <v>136.5</v>
      </c>
      <c r="Y69" s="21">
        <f t="shared" si="112"/>
        <v>136.5</v>
      </c>
      <c r="Z69" s="21">
        <f t="shared" si="112"/>
        <v>136.5</v>
      </c>
      <c r="AA69" s="21">
        <f t="shared" si="112"/>
        <v>136.5</v>
      </c>
      <c r="AB69" s="21">
        <f t="shared" si="112"/>
        <v>136.5</v>
      </c>
      <c r="AC69" s="21">
        <f t="shared" si="112"/>
        <v>136.5</v>
      </c>
      <c r="AD69" s="7">
        <f>SUM(R69,S69,T69,U69,V69,W69,X69,Y69,Z69,AA69,AB69,AC69)</f>
        <v>1638</v>
      </c>
      <c r="AF69" s="21">
        <f>$C$69*AF67</f>
        <v>136.5</v>
      </c>
      <c r="AG69" s="21">
        <f t="shared" ref="AG69:AQ69" si="113">$C$69*AG67</f>
        <v>136.5</v>
      </c>
      <c r="AH69" s="21">
        <f t="shared" si="113"/>
        <v>136.5</v>
      </c>
      <c r="AI69" s="21">
        <f t="shared" si="113"/>
        <v>136.5</v>
      </c>
      <c r="AJ69" s="21">
        <f t="shared" si="113"/>
        <v>136.5</v>
      </c>
      <c r="AK69" s="21">
        <f t="shared" si="113"/>
        <v>136.5</v>
      </c>
      <c r="AL69" s="21">
        <f t="shared" si="113"/>
        <v>136.5</v>
      </c>
      <c r="AM69" s="21">
        <f t="shared" si="113"/>
        <v>136.5</v>
      </c>
      <c r="AN69" s="21">
        <f t="shared" si="113"/>
        <v>136.5</v>
      </c>
      <c r="AO69" s="21">
        <f t="shared" si="113"/>
        <v>136.5</v>
      </c>
      <c r="AP69" s="21">
        <f t="shared" si="113"/>
        <v>136.5</v>
      </c>
      <c r="AQ69" s="21">
        <f t="shared" si="113"/>
        <v>136.5</v>
      </c>
      <c r="AR69" s="7">
        <f>SUM(AF69,AG69,AH69,AI69,AJ69,AK69,AL69,AM69,AN69,AO69,AP69,AQ69)</f>
        <v>1638</v>
      </c>
    </row>
    <row r="70" spans="1:44" s="4" customFormat="1" ht="19.95" customHeight="1">
      <c r="A70" s="68" t="s">
        <v>56</v>
      </c>
      <c r="C70" s="28">
        <v>7.4999999999999997E-2</v>
      </c>
      <c r="D70" s="21">
        <f>IF((D67-25725/12)&gt;0,$C$70*(D67-25725/12),0)</f>
        <v>214.21875</v>
      </c>
      <c r="E70" s="21">
        <f t="shared" ref="E70:O70" si="114">IF((E67-25725/12)&gt;0,$C$70*(E67-25725/12),0)</f>
        <v>214.21875</v>
      </c>
      <c r="F70" s="21">
        <f t="shared" si="114"/>
        <v>214.21875</v>
      </c>
      <c r="G70" s="21">
        <f t="shared" si="114"/>
        <v>214.21875</v>
      </c>
      <c r="H70" s="21">
        <f t="shared" si="114"/>
        <v>214.21875</v>
      </c>
      <c r="I70" s="21">
        <f t="shared" si="114"/>
        <v>214.21875</v>
      </c>
      <c r="J70" s="21">
        <f t="shared" si="114"/>
        <v>214.21875</v>
      </c>
      <c r="K70" s="21">
        <f t="shared" si="114"/>
        <v>214.21875</v>
      </c>
      <c r="L70" s="21">
        <f t="shared" si="114"/>
        <v>214.21875</v>
      </c>
      <c r="M70" s="21">
        <f t="shared" si="114"/>
        <v>214.21875</v>
      </c>
      <c r="N70" s="21">
        <f t="shared" si="114"/>
        <v>214.21875</v>
      </c>
      <c r="O70" s="21">
        <f t="shared" si="114"/>
        <v>214.21875</v>
      </c>
      <c r="P70" s="7">
        <f>SUM(D70,E70,F70,G70,H70,I70,J70,K70,L70,M70,N70,O70)</f>
        <v>2570.625</v>
      </c>
      <c r="R70" s="21">
        <f>IF((R67-25725/12)&gt;0,$C$70*(R67-25725/12),0)</f>
        <v>214.21875</v>
      </c>
      <c r="S70" s="21">
        <f t="shared" ref="S70:AC70" si="115">IF((S67-25725/12)&gt;0,$C$70*(S67-25725/12),0)</f>
        <v>214.21875</v>
      </c>
      <c r="T70" s="21">
        <f t="shared" si="115"/>
        <v>214.21875</v>
      </c>
      <c r="U70" s="21">
        <f t="shared" si="115"/>
        <v>214.21875</v>
      </c>
      <c r="V70" s="21">
        <f t="shared" si="115"/>
        <v>214.21875</v>
      </c>
      <c r="W70" s="21">
        <f t="shared" si="115"/>
        <v>214.21875</v>
      </c>
      <c r="X70" s="21">
        <f t="shared" si="115"/>
        <v>214.21875</v>
      </c>
      <c r="Y70" s="21">
        <f t="shared" si="115"/>
        <v>214.21875</v>
      </c>
      <c r="Z70" s="21">
        <f t="shared" si="115"/>
        <v>214.21875</v>
      </c>
      <c r="AA70" s="21">
        <f t="shared" si="115"/>
        <v>214.21875</v>
      </c>
      <c r="AB70" s="21">
        <f t="shared" si="115"/>
        <v>214.21875</v>
      </c>
      <c r="AC70" s="21">
        <f t="shared" si="115"/>
        <v>214.21875</v>
      </c>
      <c r="AD70" s="7">
        <f>SUM(R70,S70,T70,U70,V70,W70,X70,Y70,Z70,AA70,AB70,AC70)</f>
        <v>2570.625</v>
      </c>
      <c r="AF70" s="21">
        <f>IF((AF67-25725/12)&gt;0,$C$70*(AF67-25725/12),0)</f>
        <v>214.21875</v>
      </c>
      <c r="AG70" s="21">
        <f t="shared" ref="AG70:AQ70" si="116">IF((AG67-25725/12)&gt;0,$C$70*(AG67-25725/12),0)</f>
        <v>214.21875</v>
      </c>
      <c r="AH70" s="21">
        <f t="shared" si="116"/>
        <v>214.21875</v>
      </c>
      <c r="AI70" s="21">
        <f t="shared" si="116"/>
        <v>214.21875</v>
      </c>
      <c r="AJ70" s="21">
        <f t="shared" si="116"/>
        <v>214.21875</v>
      </c>
      <c r="AK70" s="21">
        <f t="shared" si="116"/>
        <v>214.21875</v>
      </c>
      <c r="AL70" s="21">
        <f t="shared" si="116"/>
        <v>214.21875</v>
      </c>
      <c r="AM70" s="21">
        <f t="shared" si="116"/>
        <v>214.21875</v>
      </c>
      <c r="AN70" s="21">
        <f t="shared" si="116"/>
        <v>214.21875</v>
      </c>
      <c r="AO70" s="21">
        <f t="shared" si="116"/>
        <v>214.21875</v>
      </c>
      <c r="AP70" s="21">
        <f t="shared" si="116"/>
        <v>214.21875</v>
      </c>
      <c r="AQ70" s="21">
        <f t="shared" si="116"/>
        <v>214.21875</v>
      </c>
      <c r="AR70" s="7">
        <f>SUM(AF70,AG70,AH70,AI70,AJ70,AK70,AL70,AM70,AN70,AO70,AP70,AQ70)</f>
        <v>2570.625</v>
      </c>
    </row>
    <row r="71" spans="1:44" s="4" customFormat="1" ht="19.95" customHeight="1">
      <c r="A71" s="68" t="s">
        <v>57</v>
      </c>
      <c r="C71" s="27">
        <v>1.2999999999999999E-2</v>
      </c>
      <c r="D71" s="21">
        <f>$C$71*D67</f>
        <v>65</v>
      </c>
      <c r="E71" s="21">
        <f t="shared" ref="E71:O71" si="117">$C$71*E67</f>
        <v>65</v>
      </c>
      <c r="F71" s="21">
        <f t="shared" si="117"/>
        <v>65</v>
      </c>
      <c r="G71" s="21">
        <f t="shared" si="117"/>
        <v>65</v>
      </c>
      <c r="H71" s="21">
        <f t="shared" si="117"/>
        <v>65</v>
      </c>
      <c r="I71" s="21">
        <f t="shared" si="117"/>
        <v>65</v>
      </c>
      <c r="J71" s="21">
        <f t="shared" si="117"/>
        <v>65</v>
      </c>
      <c r="K71" s="21">
        <f t="shared" si="117"/>
        <v>65</v>
      </c>
      <c r="L71" s="21">
        <f t="shared" si="117"/>
        <v>65</v>
      </c>
      <c r="M71" s="21">
        <f t="shared" si="117"/>
        <v>65</v>
      </c>
      <c r="N71" s="21">
        <f t="shared" si="117"/>
        <v>65</v>
      </c>
      <c r="O71" s="21">
        <f t="shared" si="117"/>
        <v>65</v>
      </c>
      <c r="P71" s="7">
        <f>SUM(D71,E71,F71,G71,H71,I71,J71,K71,L71,M71,N71,O71)</f>
        <v>780</v>
      </c>
      <c r="R71" s="21">
        <f>$C$71*R67</f>
        <v>65</v>
      </c>
      <c r="S71" s="21">
        <f t="shared" ref="S71:AC71" si="118">$C$71*S67</f>
        <v>65</v>
      </c>
      <c r="T71" s="21">
        <f t="shared" si="118"/>
        <v>65</v>
      </c>
      <c r="U71" s="21">
        <f t="shared" si="118"/>
        <v>65</v>
      </c>
      <c r="V71" s="21">
        <f t="shared" si="118"/>
        <v>65</v>
      </c>
      <c r="W71" s="21">
        <f t="shared" si="118"/>
        <v>65</v>
      </c>
      <c r="X71" s="21">
        <f t="shared" si="118"/>
        <v>65</v>
      </c>
      <c r="Y71" s="21">
        <f t="shared" si="118"/>
        <v>65</v>
      </c>
      <c r="Z71" s="21">
        <f t="shared" si="118"/>
        <v>65</v>
      </c>
      <c r="AA71" s="21">
        <f t="shared" si="118"/>
        <v>65</v>
      </c>
      <c r="AB71" s="21">
        <f t="shared" si="118"/>
        <v>65</v>
      </c>
      <c r="AC71" s="21">
        <f t="shared" si="118"/>
        <v>65</v>
      </c>
      <c r="AD71" s="7">
        <f>SUM(R71,S71,T71,U71,V71,W71,X71,Y71,Z71,AA71,AB71,AC71)</f>
        <v>780</v>
      </c>
      <c r="AF71" s="21">
        <f>$C$71*AF67</f>
        <v>65</v>
      </c>
      <c r="AG71" s="21">
        <f t="shared" ref="AG71:AQ71" si="119">$C$71*AG67</f>
        <v>65</v>
      </c>
      <c r="AH71" s="21">
        <f t="shared" si="119"/>
        <v>65</v>
      </c>
      <c r="AI71" s="21">
        <f t="shared" si="119"/>
        <v>65</v>
      </c>
      <c r="AJ71" s="21">
        <f t="shared" si="119"/>
        <v>65</v>
      </c>
      <c r="AK71" s="21">
        <f t="shared" si="119"/>
        <v>65</v>
      </c>
      <c r="AL71" s="21">
        <f t="shared" si="119"/>
        <v>65</v>
      </c>
      <c r="AM71" s="21">
        <f t="shared" si="119"/>
        <v>65</v>
      </c>
      <c r="AN71" s="21">
        <f t="shared" si="119"/>
        <v>65</v>
      </c>
      <c r="AO71" s="21">
        <f t="shared" si="119"/>
        <v>65</v>
      </c>
      <c r="AP71" s="21">
        <f t="shared" si="119"/>
        <v>65</v>
      </c>
      <c r="AQ71" s="21">
        <f t="shared" si="119"/>
        <v>65</v>
      </c>
      <c r="AR71" s="7">
        <f>SUM(AF71,AG71,AH71,AI71,AJ71,AK71,AL71,AM71,AN71,AO71,AP71,AQ71)</f>
        <v>780</v>
      </c>
    </row>
    <row r="72" spans="1:44" s="4" customFormat="1" ht="19.95" customHeight="1">
      <c r="A72" s="63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</row>
    <row r="73" spans="1:44" s="9" customFormat="1" ht="19.95" customHeight="1">
      <c r="A73" s="68" t="s">
        <v>58</v>
      </c>
      <c r="C73" s="16">
        <v>5000</v>
      </c>
      <c r="D73" s="21">
        <f t="shared" ref="D73:K73" si="120">$C$73</f>
        <v>5000</v>
      </c>
      <c r="E73" s="21">
        <f t="shared" si="120"/>
        <v>5000</v>
      </c>
      <c r="F73" s="21">
        <f t="shared" si="120"/>
        <v>5000</v>
      </c>
      <c r="G73" s="21">
        <f t="shared" si="120"/>
        <v>5000</v>
      </c>
      <c r="H73" s="21">
        <f t="shared" si="120"/>
        <v>5000</v>
      </c>
      <c r="I73" s="21">
        <f t="shared" si="120"/>
        <v>5000</v>
      </c>
      <c r="J73" s="21">
        <f t="shared" si="120"/>
        <v>5000</v>
      </c>
      <c r="K73" s="21">
        <f t="shared" si="120"/>
        <v>5000</v>
      </c>
      <c r="L73" s="21">
        <f>$C$73</f>
        <v>5000</v>
      </c>
      <c r="M73" s="21">
        <f t="shared" ref="M73:O73" si="121">$C$73</f>
        <v>5000</v>
      </c>
      <c r="N73" s="21">
        <f t="shared" si="121"/>
        <v>5000</v>
      </c>
      <c r="O73" s="21">
        <f t="shared" si="121"/>
        <v>5000</v>
      </c>
      <c r="P73" s="7">
        <f>SUM(D73,E73,F73,G73,H73,I73,J73,K73,L73,M73,N73,O73)</f>
        <v>60000</v>
      </c>
      <c r="Q73" s="4"/>
      <c r="R73" s="21">
        <f>$C$73</f>
        <v>5000</v>
      </c>
      <c r="S73" s="21">
        <f t="shared" ref="S73:AC73" si="122">$C$73</f>
        <v>5000</v>
      </c>
      <c r="T73" s="21">
        <f t="shared" si="122"/>
        <v>5000</v>
      </c>
      <c r="U73" s="21">
        <f t="shared" si="122"/>
        <v>5000</v>
      </c>
      <c r="V73" s="21">
        <f t="shared" si="122"/>
        <v>5000</v>
      </c>
      <c r="W73" s="21">
        <f t="shared" si="122"/>
        <v>5000</v>
      </c>
      <c r="X73" s="21">
        <f t="shared" si="122"/>
        <v>5000</v>
      </c>
      <c r="Y73" s="21">
        <f t="shared" si="122"/>
        <v>5000</v>
      </c>
      <c r="Z73" s="21">
        <f t="shared" si="122"/>
        <v>5000</v>
      </c>
      <c r="AA73" s="21">
        <f t="shared" si="122"/>
        <v>5000</v>
      </c>
      <c r="AB73" s="21">
        <f t="shared" si="122"/>
        <v>5000</v>
      </c>
      <c r="AC73" s="21">
        <f t="shared" si="122"/>
        <v>5000</v>
      </c>
      <c r="AD73" s="7">
        <f>SUM(R73,S73,T73,U73,V73,W73,X73,Y73,Z73,AA73,AB73,AC73)</f>
        <v>60000</v>
      </c>
      <c r="AE73" s="4"/>
      <c r="AF73" s="21">
        <f>$C$73</f>
        <v>5000</v>
      </c>
      <c r="AG73" s="21">
        <f t="shared" ref="AG73:AQ73" si="123">$C$73</f>
        <v>5000</v>
      </c>
      <c r="AH73" s="21">
        <f t="shared" si="123"/>
        <v>5000</v>
      </c>
      <c r="AI73" s="21">
        <f t="shared" si="123"/>
        <v>5000</v>
      </c>
      <c r="AJ73" s="21">
        <f t="shared" si="123"/>
        <v>5000</v>
      </c>
      <c r="AK73" s="21">
        <f t="shared" si="123"/>
        <v>5000</v>
      </c>
      <c r="AL73" s="21">
        <f t="shared" si="123"/>
        <v>5000</v>
      </c>
      <c r="AM73" s="21">
        <f t="shared" si="123"/>
        <v>5000</v>
      </c>
      <c r="AN73" s="21">
        <f t="shared" si="123"/>
        <v>5000</v>
      </c>
      <c r="AO73" s="21">
        <f t="shared" si="123"/>
        <v>5000</v>
      </c>
      <c r="AP73" s="21">
        <f t="shared" si="123"/>
        <v>5000</v>
      </c>
      <c r="AQ73" s="21">
        <f t="shared" si="123"/>
        <v>5000</v>
      </c>
      <c r="AR73" s="7">
        <f>SUM(AF73,AG73,AH73,AI73,AJ73,AK73,AL73,AM73,AN73,AO73,AP73,AQ73)</f>
        <v>60000</v>
      </c>
    </row>
    <row r="74" spans="1:44" s="4" customFormat="1" ht="19.95" customHeight="1">
      <c r="A74" s="68" t="s">
        <v>54</v>
      </c>
      <c r="C74" s="27">
        <v>6.3750000000000001E-2</v>
      </c>
      <c r="D74" s="21">
        <f>$C$74*D73</f>
        <v>318.75</v>
      </c>
      <c r="E74" s="21">
        <f t="shared" ref="E74:O74" si="124">$C$74*E73</f>
        <v>318.75</v>
      </c>
      <c r="F74" s="21">
        <f t="shared" si="124"/>
        <v>318.75</v>
      </c>
      <c r="G74" s="21">
        <f t="shared" si="124"/>
        <v>318.75</v>
      </c>
      <c r="H74" s="21">
        <f t="shared" si="124"/>
        <v>318.75</v>
      </c>
      <c r="I74" s="21">
        <f t="shared" si="124"/>
        <v>318.75</v>
      </c>
      <c r="J74" s="21">
        <f t="shared" si="124"/>
        <v>318.75</v>
      </c>
      <c r="K74" s="21">
        <f t="shared" si="124"/>
        <v>318.75</v>
      </c>
      <c r="L74" s="21">
        <f t="shared" si="124"/>
        <v>318.75</v>
      </c>
      <c r="M74" s="21">
        <f t="shared" si="124"/>
        <v>318.75</v>
      </c>
      <c r="N74" s="21">
        <f t="shared" si="124"/>
        <v>318.75</v>
      </c>
      <c r="O74" s="21">
        <f t="shared" si="124"/>
        <v>318.75</v>
      </c>
      <c r="P74" s="7">
        <f>SUM(D74,E74,F74,G74,H74,I74,J74,K74,L74,M74,N74,O74)</f>
        <v>3825</v>
      </c>
      <c r="R74" s="21">
        <f>$C$74*R73</f>
        <v>318.75</v>
      </c>
      <c r="S74" s="21">
        <f t="shared" ref="S74" si="125">$C$74*S73</f>
        <v>318.75</v>
      </c>
      <c r="T74" s="21">
        <f t="shared" ref="T74" si="126">$C$74*T73</f>
        <v>318.75</v>
      </c>
      <c r="U74" s="21">
        <f t="shared" ref="U74" si="127">$C$74*U73</f>
        <v>318.75</v>
      </c>
      <c r="V74" s="21">
        <f t="shared" ref="V74" si="128">$C$74*V73</f>
        <v>318.75</v>
      </c>
      <c r="W74" s="21">
        <f t="shared" ref="W74" si="129">$C$74*W73</f>
        <v>318.75</v>
      </c>
      <c r="X74" s="21">
        <f t="shared" ref="X74" si="130">$C$74*X73</f>
        <v>318.75</v>
      </c>
      <c r="Y74" s="21">
        <f t="shared" ref="Y74" si="131">$C$74*Y73</f>
        <v>318.75</v>
      </c>
      <c r="Z74" s="21">
        <f t="shared" ref="Z74" si="132">$C$74*Z73</f>
        <v>318.75</v>
      </c>
      <c r="AA74" s="21">
        <f t="shared" ref="AA74" si="133">$C$74*AA73</f>
        <v>318.75</v>
      </c>
      <c r="AB74" s="21">
        <f t="shared" ref="AB74" si="134">$C$74*AB73</f>
        <v>318.75</v>
      </c>
      <c r="AC74" s="21">
        <f t="shared" ref="AC74" si="135">$C$74*AC73</f>
        <v>318.75</v>
      </c>
      <c r="AD74" s="7">
        <f>SUM(R74,S74,T74,U74,V74,W74,X74,Y74,Z74,AA74,AB74,AC74)</f>
        <v>3825</v>
      </c>
      <c r="AF74" s="21">
        <f>$C$74*AF73</f>
        <v>318.75</v>
      </c>
      <c r="AG74" s="21">
        <f t="shared" ref="AG74" si="136">$C$74*AG73</f>
        <v>318.75</v>
      </c>
      <c r="AH74" s="21">
        <f t="shared" ref="AH74" si="137">$C$74*AH73</f>
        <v>318.75</v>
      </c>
      <c r="AI74" s="21">
        <f t="shared" ref="AI74" si="138">$C$74*AI73</f>
        <v>318.75</v>
      </c>
      <c r="AJ74" s="21">
        <f t="shared" ref="AJ74" si="139">$C$74*AJ73</f>
        <v>318.75</v>
      </c>
      <c r="AK74" s="21">
        <f t="shared" ref="AK74" si="140">$C$74*AK73</f>
        <v>318.75</v>
      </c>
      <c r="AL74" s="21">
        <f t="shared" ref="AL74" si="141">$C$74*AL73</f>
        <v>318.75</v>
      </c>
      <c r="AM74" s="21">
        <f t="shared" ref="AM74" si="142">$C$74*AM73</f>
        <v>318.75</v>
      </c>
      <c r="AN74" s="21">
        <f t="shared" ref="AN74" si="143">$C$74*AN73</f>
        <v>318.75</v>
      </c>
      <c r="AO74" s="21">
        <f t="shared" ref="AO74" si="144">$C$74*AO73</f>
        <v>318.75</v>
      </c>
      <c r="AP74" s="21">
        <f t="shared" ref="AP74" si="145">$C$74*AP73</f>
        <v>318.75</v>
      </c>
      <c r="AQ74" s="21">
        <f t="shared" ref="AQ74" si="146">$C$74*AQ73</f>
        <v>318.75</v>
      </c>
      <c r="AR74" s="7">
        <f>SUM(AF74,AG74,AH74,AI74,AJ74,AK74,AL74,AM74,AN74,AO74,AP74,AQ74)</f>
        <v>3825</v>
      </c>
    </row>
    <row r="75" spans="1:44" s="4" customFormat="1" ht="19.95" customHeight="1">
      <c r="A75" s="68" t="s">
        <v>55</v>
      </c>
      <c r="C75" s="82">
        <f>2.65%+0.04%+0.04%</f>
        <v>2.7300000000000001E-2</v>
      </c>
      <c r="D75" s="21">
        <f>$C$75*D73</f>
        <v>136.5</v>
      </c>
      <c r="E75" s="21">
        <f t="shared" ref="E75:O75" si="147">$C$75*E73</f>
        <v>136.5</v>
      </c>
      <c r="F75" s="21">
        <f t="shared" si="147"/>
        <v>136.5</v>
      </c>
      <c r="G75" s="21">
        <f t="shared" si="147"/>
        <v>136.5</v>
      </c>
      <c r="H75" s="21">
        <f t="shared" si="147"/>
        <v>136.5</v>
      </c>
      <c r="I75" s="21">
        <f t="shared" si="147"/>
        <v>136.5</v>
      </c>
      <c r="J75" s="21">
        <f t="shared" si="147"/>
        <v>136.5</v>
      </c>
      <c r="K75" s="21">
        <f t="shared" si="147"/>
        <v>136.5</v>
      </c>
      <c r="L75" s="21">
        <f t="shared" si="147"/>
        <v>136.5</v>
      </c>
      <c r="M75" s="21">
        <f t="shared" si="147"/>
        <v>136.5</v>
      </c>
      <c r="N75" s="21">
        <f t="shared" si="147"/>
        <v>136.5</v>
      </c>
      <c r="O75" s="21">
        <f t="shared" si="147"/>
        <v>136.5</v>
      </c>
      <c r="P75" s="7">
        <f>SUM(D75,E75,F75,G75,H75,I75,J75,K75,L75,M75,N75,O75)</f>
        <v>1638</v>
      </c>
      <c r="R75" s="21">
        <f>$C$75*R73</f>
        <v>136.5</v>
      </c>
      <c r="S75" s="21">
        <f t="shared" ref="S75:AC75" si="148">$C$75*S73</f>
        <v>136.5</v>
      </c>
      <c r="T75" s="21">
        <f t="shared" si="148"/>
        <v>136.5</v>
      </c>
      <c r="U75" s="21">
        <f t="shared" si="148"/>
        <v>136.5</v>
      </c>
      <c r="V75" s="21">
        <f t="shared" si="148"/>
        <v>136.5</v>
      </c>
      <c r="W75" s="21">
        <f t="shared" si="148"/>
        <v>136.5</v>
      </c>
      <c r="X75" s="21">
        <f t="shared" si="148"/>
        <v>136.5</v>
      </c>
      <c r="Y75" s="21">
        <f t="shared" si="148"/>
        <v>136.5</v>
      </c>
      <c r="Z75" s="21">
        <f t="shared" si="148"/>
        <v>136.5</v>
      </c>
      <c r="AA75" s="21">
        <f t="shared" si="148"/>
        <v>136.5</v>
      </c>
      <c r="AB75" s="21">
        <f t="shared" si="148"/>
        <v>136.5</v>
      </c>
      <c r="AC75" s="21">
        <f t="shared" si="148"/>
        <v>136.5</v>
      </c>
      <c r="AD75" s="7">
        <f>SUM(R75,S75,T75,U75,V75,W75,X75,Y75,Z75,AA75,AB75,AC75)</f>
        <v>1638</v>
      </c>
      <c r="AF75" s="21">
        <f>$C$75*AF73</f>
        <v>136.5</v>
      </c>
      <c r="AG75" s="21">
        <f t="shared" ref="AG75:AQ75" si="149">$C$75*AG73</f>
        <v>136.5</v>
      </c>
      <c r="AH75" s="21">
        <f t="shared" si="149"/>
        <v>136.5</v>
      </c>
      <c r="AI75" s="21">
        <f t="shared" si="149"/>
        <v>136.5</v>
      </c>
      <c r="AJ75" s="21">
        <f t="shared" si="149"/>
        <v>136.5</v>
      </c>
      <c r="AK75" s="21">
        <f t="shared" si="149"/>
        <v>136.5</v>
      </c>
      <c r="AL75" s="21">
        <f t="shared" si="149"/>
        <v>136.5</v>
      </c>
      <c r="AM75" s="21">
        <f t="shared" si="149"/>
        <v>136.5</v>
      </c>
      <c r="AN75" s="21">
        <f t="shared" si="149"/>
        <v>136.5</v>
      </c>
      <c r="AO75" s="21">
        <f t="shared" si="149"/>
        <v>136.5</v>
      </c>
      <c r="AP75" s="21">
        <f t="shared" si="149"/>
        <v>136.5</v>
      </c>
      <c r="AQ75" s="21">
        <f t="shared" si="149"/>
        <v>136.5</v>
      </c>
      <c r="AR75" s="7">
        <f>SUM(AF75,AG75,AH75,AI75,AJ75,AK75,AL75,AM75,AN75,AO75,AP75,AQ75)</f>
        <v>1638</v>
      </c>
    </row>
    <row r="76" spans="1:44" s="4" customFormat="1" ht="19.95" customHeight="1">
      <c r="A76" s="68" t="s">
        <v>56</v>
      </c>
      <c r="C76" s="28">
        <v>3.5000000000000003E-2</v>
      </c>
      <c r="D76" s="21">
        <f>IF(D73-(25725/12)&gt;0,$C$76*(D73-25725/12),0)</f>
        <v>99.968750000000014</v>
      </c>
      <c r="E76" s="21">
        <f t="shared" ref="E76:O76" si="150">IF(E73-(25725/12)&gt;0,$C$76*(E73-25725/12),0)</f>
        <v>99.968750000000014</v>
      </c>
      <c r="F76" s="21">
        <f t="shared" si="150"/>
        <v>99.968750000000014</v>
      </c>
      <c r="G76" s="21">
        <f t="shared" si="150"/>
        <v>99.968750000000014</v>
      </c>
      <c r="H76" s="21">
        <f t="shared" si="150"/>
        <v>99.968750000000014</v>
      </c>
      <c r="I76" s="21">
        <f t="shared" si="150"/>
        <v>99.968750000000014</v>
      </c>
      <c r="J76" s="21">
        <f t="shared" si="150"/>
        <v>99.968750000000014</v>
      </c>
      <c r="K76" s="21">
        <f t="shared" si="150"/>
        <v>99.968750000000014</v>
      </c>
      <c r="L76" s="21">
        <f t="shared" si="150"/>
        <v>99.968750000000014</v>
      </c>
      <c r="M76" s="21">
        <f t="shared" si="150"/>
        <v>99.968750000000014</v>
      </c>
      <c r="N76" s="21">
        <f t="shared" si="150"/>
        <v>99.968750000000014</v>
      </c>
      <c r="O76" s="21">
        <f t="shared" si="150"/>
        <v>99.968750000000014</v>
      </c>
      <c r="P76" s="7">
        <f>SUM(D76,E76,F76,G76,H76,I76,J76,K76,L76,M76,N76,O76)</f>
        <v>1199.6250000000002</v>
      </c>
      <c r="R76" s="21">
        <f>IF(R73-(25725/12)&gt;0,$C$76*(R73-25725/12),0)</f>
        <v>99.968750000000014</v>
      </c>
      <c r="S76" s="21">
        <f t="shared" ref="S76:AC76" si="151">IF(S73-(25725/12)&gt;0,$C$76*(S73-25725/12),0)</f>
        <v>99.968750000000014</v>
      </c>
      <c r="T76" s="21">
        <f t="shared" si="151"/>
        <v>99.968750000000014</v>
      </c>
      <c r="U76" s="21">
        <f t="shared" si="151"/>
        <v>99.968750000000014</v>
      </c>
      <c r="V76" s="21">
        <f t="shared" si="151"/>
        <v>99.968750000000014</v>
      </c>
      <c r="W76" s="21">
        <f t="shared" si="151"/>
        <v>99.968750000000014</v>
      </c>
      <c r="X76" s="21">
        <f t="shared" si="151"/>
        <v>99.968750000000014</v>
      </c>
      <c r="Y76" s="21">
        <f t="shared" si="151"/>
        <v>99.968750000000014</v>
      </c>
      <c r="Z76" s="21">
        <f t="shared" si="151"/>
        <v>99.968750000000014</v>
      </c>
      <c r="AA76" s="21">
        <f t="shared" si="151"/>
        <v>99.968750000000014</v>
      </c>
      <c r="AB76" s="21">
        <f t="shared" si="151"/>
        <v>99.968750000000014</v>
      </c>
      <c r="AC76" s="21">
        <f t="shared" si="151"/>
        <v>99.968750000000014</v>
      </c>
      <c r="AD76" s="7">
        <f>SUM(R76,S76,T76,U76,V76,W76,X76,Y76,Z76,AA76,AB76,AC76)</f>
        <v>1199.6250000000002</v>
      </c>
      <c r="AF76" s="21">
        <f>IF(AF73-(25725/12)&gt;0,$C$76*(AF73-25725/12),0)</f>
        <v>99.968750000000014</v>
      </c>
      <c r="AG76" s="21">
        <f t="shared" ref="AG76:AQ76" si="152">IF(AG73-(25725/12)&gt;0,$C$76*(AG73-25725/12),0)</f>
        <v>99.968750000000014</v>
      </c>
      <c r="AH76" s="21">
        <f t="shared" si="152"/>
        <v>99.968750000000014</v>
      </c>
      <c r="AI76" s="21">
        <f t="shared" si="152"/>
        <v>99.968750000000014</v>
      </c>
      <c r="AJ76" s="21">
        <f t="shared" si="152"/>
        <v>99.968750000000014</v>
      </c>
      <c r="AK76" s="21">
        <f t="shared" si="152"/>
        <v>99.968750000000014</v>
      </c>
      <c r="AL76" s="21">
        <f t="shared" si="152"/>
        <v>99.968750000000014</v>
      </c>
      <c r="AM76" s="21">
        <f t="shared" si="152"/>
        <v>99.968750000000014</v>
      </c>
      <c r="AN76" s="21">
        <f t="shared" si="152"/>
        <v>99.968750000000014</v>
      </c>
      <c r="AO76" s="21">
        <f t="shared" si="152"/>
        <v>99.968750000000014</v>
      </c>
      <c r="AP76" s="21">
        <f t="shared" si="152"/>
        <v>99.968750000000014</v>
      </c>
      <c r="AQ76" s="21">
        <f t="shared" si="152"/>
        <v>99.968750000000014</v>
      </c>
      <c r="AR76" s="7">
        <f>SUM(AF76,AG76,AH76,AI76,AJ76,AK76,AL76,AM76,AN76,AO76,AP76,AQ76)</f>
        <v>1199.6250000000002</v>
      </c>
    </row>
    <row r="77" spans="1:44" s="4" customFormat="1" ht="19.95" customHeight="1">
      <c r="A77" s="68" t="s">
        <v>57</v>
      </c>
      <c r="C77" s="27">
        <v>1.2999999999999999E-2</v>
      </c>
      <c r="D77" s="21">
        <f>$C$77*D73</f>
        <v>65</v>
      </c>
      <c r="E77" s="21">
        <f t="shared" ref="E77:O77" si="153">$C$77*E73</f>
        <v>65</v>
      </c>
      <c r="F77" s="21">
        <f t="shared" si="153"/>
        <v>65</v>
      </c>
      <c r="G77" s="21">
        <f t="shared" si="153"/>
        <v>65</v>
      </c>
      <c r="H77" s="21">
        <f t="shared" si="153"/>
        <v>65</v>
      </c>
      <c r="I77" s="21">
        <f t="shared" si="153"/>
        <v>65</v>
      </c>
      <c r="J77" s="21">
        <f t="shared" si="153"/>
        <v>65</v>
      </c>
      <c r="K77" s="21">
        <f t="shared" si="153"/>
        <v>65</v>
      </c>
      <c r="L77" s="21">
        <f t="shared" si="153"/>
        <v>65</v>
      </c>
      <c r="M77" s="21">
        <f t="shared" si="153"/>
        <v>65</v>
      </c>
      <c r="N77" s="21">
        <f t="shared" si="153"/>
        <v>65</v>
      </c>
      <c r="O77" s="21">
        <f t="shared" si="153"/>
        <v>65</v>
      </c>
      <c r="P77" s="7">
        <f>SUM(D77,E77,F77,G77,H77,I77,J77,K77,L77,M77,N77,O77)</f>
        <v>780</v>
      </c>
      <c r="R77" s="21">
        <f>$C$77*R73</f>
        <v>65</v>
      </c>
      <c r="S77" s="21">
        <f t="shared" ref="S77:AC77" si="154">$C$77*S73</f>
        <v>65</v>
      </c>
      <c r="T77" s="21">
        <f t="shared" si="154"/>
        <v>65</v>
      </c>
      <c r="U77" s="21">
        <f t="shared" si="154"/>
        <v>65</v>
      </c>
      <c r="V77" s="21">
        <f t="shared" si="154"/>
        <v>65</v>
      </c>
      <c r="W77" s="21">
        <f t="shared" si="154"/>
        <v>65</v>
      </c>
      <c r="X77" s="21">
        <f t="shared" si="154"/>
        <v>65</v>
      </c>
      <c r="Y77" s="21">
        <f t="shared" si="154"/>
        <v>65</v>
      </c>
      <c r="Z77" s="21">
        <f t="shared" si="154"/>
        <v>65</v>
      </c>
      <c r="AA77" s="21">
        <f t="shared" si="154"/>
        <v>65</v>
      </c>
      <c r="AB77" s="21">
        <f t="shared" si="154"/>
        <v>65</v>
      </c>
      <c r="AC77" s="21">
        <f t="shared" si="154"/>
        <v>65</v>
      </c>
      <c r="AD77" s="7">
        <f>SUM(R77,S77,T77,U77,V77,W77,X77,Y77,Z77,AA77,AB77,AC77)</f>
        <v>780</v>
      </c>
      <c r="AF77" s="21">
        <f>$C$77*AF73</f>
        <v>65</v>
      </c>
      <c r="AG77" s="21">
        <f t="shared" ref="AG77:AQ77" si="155">$C$77*AG73</f>
        <v>65</v>
      </c>
      <c r="AH77" s="21">
        <f t="shared" si="155"/>
        <v>65</v>
      </c>
      <c r="AI77" s="21">
        <f t="shared" si="155"/>
        <v>65</v>
      </c>
      <c r="AJ77" s="21">
        <f t="shared" si="155"/>
        <v>65</v>
      </c>
      <c r="AK77" s="21">
        <f t="shared" si="155"/>
        <v>65</v>
      </c>
      <c r="AL77" s="21">
        <f t="shared" si="155"/>
        <v>65</v>
      </c>
      <c r="AM77" s="21">
        <f t="shared" si="155"/>
        <v>65</v>
      </c>
      <c r="AN77" s="21">
        <f t="shared" si="155"/>
        <v>65</v>
      </c>
      <c r="AO77" s="21">
        <f t="shared" si="155"/>
        <v>65</v>
      </c>
      <c r="AP77" s="21">
        <f t="shared" si="155"/>
        <v>65</v>
      </c>
      <c r="AQ77" s="21">
        <f t="shared" si="155"/>
        <v>65</v>
      </c>
      <c r="AR77" s="7">
        <f>SUM(AF77,AG77,AH77,AI77,AJ77,AK77,AL77,AM77,AN77,AO77,AP77,AQ77)</f>
        <v>780</v>
      </c>
    </row>
    <row r="78" spans="1:44" s="6" customFormat="1" ht="10.050000000000001" customHeight="1" thickBot="1">
      <c r="A78" s="60"/>
      <c r="C78" s="16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8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8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8"/>
    </row>
    <row r="79" spans="1:44" s="6" customFormat="1" ht="19.95" customHeight="1" thickBot="1">
      <c r="A79" s="64" t="s">
        <v>59</v>
      </c>
      <c r="B79" s="22"/>
      <c r="C79" s="22"/>
      <c r="D79" s="23">
        <f>SUM(D67:D71)+SUM(D73:D77)</f>
        <v>11355.9375</v>
      </c>
      <c r="E79" s="23">
        <f t="shared" ref="E79:O79" si="156">SUM(E67:E71)+SUM(E73:E77)</f>
        <v>11355.9375</v>
      </c>
      <c r="F79" s="23">
        <f t="shared" si="156"/>
        <v>11355.9375</v>
      </c>
      <c r="G79" s="23">
        <f t="shared" si="156"/>
        <v>11355.9375</v>
      </c>
      <c r="H79" s="23">
        <f t="shared" si="156"/>
        <v>11355.9375</v>
      </c>
      <c r="I79" s="23">
        <f t="shared" si="156"/>
        <v>11355.9375</v>
      </c>
      <c r="J79" s="23">
        <f t="shared" si="156"/>
        <v>11355.9375</v>
      </c>
      <c r="K79" s="23">
        <f t="shared" si="156"/>
        <v>11355.9375</v>
      </c>
      <c r="L79" s="23">
        <f t="shared" si="156"/>
        <v>11355.9375</v>
      </c>
      <c r="M79" s="23">
        <f t="shared" si="156"/>
        <v>11355.9375</v>
      </c>
      <c r="N79" s="23">
        <f t="shared" si="156"/>
        <v>11355.9375</v>
      </c>
      <c r="O79" s="23">
        <f t="shared" si="156"/>
        <v>11355.9375</v>
      </c>
      <c r="P79" s="20">
        <f>SUM(D79:O79)</f>
        <v>136271.25</v>
      </c>
      <c r="Q79" s="41"/>
      <c r="R79" s="23">
        <f>SUM(R67:R71)+SUM(R73:R77)</f>
        <v>11355.9375</v>
      </c>
      <c r="S79" s="23">
        <f t="shared" ref="S79:AC79" si="157">SUM(S67:S71)+SUM(S73:S77)</f>
        <v>11355.9375</v>
      </c>
      <c r="T79" s="23">
        <f t="shared" si="157"/>
        <v>11355.9375</v>
      </c>
      <c r="U79" s="23">
        <f t="shared" si="157"/>
        <v>11355.9375</v>
      </c>
      <c r="V79" s="23">
        <f t="shared" si="157"/>
        <v>11355.9375</v>
      </c>
      <c r="W79" s="23">
        <f t="shared" si="157"/>
        <v>11355.9375</v>
      </c>
      <c r="X79" s="23">
        <f t="shared" si="157"/>
        <v>11355.9375</v>
      </c>
      <c r="Y79" s="23">
        <f t="shared" si="157"/>
        <v>11355.9375</v>
      </c>
      <c r="Z79" s="23">
        <f t="shared" si="157"/>
        <v>11355.9375</v>
      </c>
      <c r="AA79" s="23">
        <f t="shared" si="157"/>
        <v>11355.9375</v>
      </c>
      <c r="AB79" s="23">
        <f t="shared" si="157"/>
        <v>11355.9375</v>
      </c>
      <c r="AC79" s="23">
        <f t="shared" si="157"/>
        <v>11355.9375</v>
      </c>
      <c r="AD79" s="20">
        <f>SUM(R79:AC79)</f>
        <v>136271.25</v>
      </c>
      <c r="AE79" s="41"/>
      <c r="AF79" s="23">
        <f>SUM(AF67:AF71)+SUM(AF73:AF77)</f>
        <v>11355.9375</v>
      </c>
      <c r="AG79" s="23">
        <f t="shared" ref="AG79:AQ79" si="158">SUM(AG67:AG71)+SUM(AG73:AG77)</f>
        <v>11355.9375</v>
      </c>
      <c r="AH79" s="23">
        <f t="shared" si="158"/>
        <v>11355.9375</v>
      </c>
      <c r="AI79" s="23">
        <f t="shared" si="158"/>
        <v>11355.9375</v>
      </c>
      <c r="AJ79" s="23">
        <f t="shared" si="158"/>
        <v>11355.9375</v>
      </c>
      <c r="AK79" s="23">
        <f t="shared" si="158"/>
        <v>11355.9375</v>
      </c>
      <c r="AL79" s="23">
        <f t="shared" si="158"/>
        <v>11355.9375</v>
      </c>
      <c r="AM79" s="23">
        <f t="shared" si="158"/>
        <v>11355.9375</v>
      </c>
      <c r="AN79" s="23">
        <f t="shared" si="158"/>
        <v>11355.9375</v>
      </c>
      <c r="AO79" s="23">
        <f t="shared" si="158"/>
        <v>11355.9375</v>
      </c>
      <c r="AP79" s="23">
        <f t="shared" si="158"/>
        <v>11355.9375</v>
      </c>
      <c r="AQ79" s="23">
        <f t="shared" si="158"/>
        <v>11355.9375</v>
      </c>
      <c r="AR79" s="20">
        <f>SUM(AF79:AQ79)</f>
        <v>136271.25</v>
      </c>
    </row>
    <row r="80" spans="1:44" s="4" customFormat="1" ht="19.95" customHeight="1">
      <c r="A80" s="63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</row>
    <row r="81" spans="1:44" s="9" customFormat="1" ht="19.95" customHeight="1">
      <c r="A81" s="67" t="s">
        <v>60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</row>
    <row r="82" spans="1:44" s="9" customFormat="1" ht="19.95" customHeight="1">
      <c r="A82" s="68" t="s">
        <v>61</v>
      </c>
      <c r="C82" s="16">
        <v>800</v>
      </c>
      <c r="D82" s="21">
        <f>$C$82</f>
        <v>800</v>
      </c>
      <c r="E82" s="21">
        <f t="shared" ref="E82:O82" si="159">$C$82</f>
        <v>800</v>
      </c>
      <c r="F82" s="21">
        <f t="shared" si="159"/>
        <v>800</v>
      </c>
      <c r="G82" s="21">
        <f t="shared" si="159"/>
        <v>800</v>
      </c>
      <c r="H82" s="21">
        <f t="shared" si="159"/>
        <v>800</v>
      </c>
      <c r="I82" s="21">
        <f t="shared" si="159"/>
        <v>800</v>
      </c>
      <c r="J82" s="21">
        <f t="shared" si="159"/>
        <v>800</v>
      </c>
      <c r="K82" s="21">
        <f t="shared" si="159"/>
        <v>800</v>
      </c>
      <c r="L82" s="21">
        <f t="shared" si="159"/>
        <v>800</v>
      </c>
      <c r="M82" s="21">
        <f t="shared" si="159"/>
        <v>800</v>
      </c>
      <c r="N82" s="21">
        <f t="shared" si="159"/>
        <v>800</v>
      </c>
      <c r="O82" s="21">
        <f t="shared" si="159"/>
        <v>800</v>
      </c>
      <c r="P82" s="7">
        <f>SUM(D82,E82,F82,G82,H82,I82,J82,K82,L82,M82,N82,O82)</f>
        <v>9600</v>
      </c>
      <c r="Q82" s="4"/>
      <c r="R82" s="21">
        <f>$C$82</f>
        <v>800</v>
      </c>
      <c r="S82" s="21">
        <f t="shared" ref="S82:AC82" si="160">$C$82</f>
        <v>800</v>
      </c>
      <c r="T82" s="21">
        <f t="shared" si="160"/>
        <v>800</v>
      </c>
      <c r="U82" s="21">
        <f t="shared" si="160"/>
        <v>800</v>
      </c>
      <c r="V82" s="21">
        <f t="shared" si="160"/>
        <v>800</v>
      </c>
      <c r="W82" s="21">
        <f t="shared" si="160"/>
        <v>800</v>
      </c>
      <c r="X82" s="21">
        <f t="shared" si="160"/>
        <v>800</v>
      </c>
      <c r="Y82" s="21">
        <f t="shared" si="160"/>
        <v>800</v>
      </c>
      <c r="Z82" s="21">
        <f t="shared" si="160"/>
        <v>800</v>
      </c>
      <c r="AA82" s="21">
        <f t="shared" si="160"/>
        <v>800</v>
      </c>
      <c r="AB82" s="21">
        <f t="shared" si="160"/>
        <v>800</v>
      </c>
      <c r="AC82" s="21">
        <f t="shared" si="160"/>
        <v>800</v>
      </c>
      <c r="AD82" s="7">
        <f>SUM(R82,S82,T82,U82,V82,W82,X82,Y82,Z82,AA82,AB82,AC82)</f>
        <v>9600</v>
      </c>
      <c r="AE82" s="4"/>
      <c r="AF82" s="21">
        <f>$C$82</f>
        <v>800</v>
      </c>
      <c r="AG82" s="21">
        <f t="shared" ref="AG82:AQ82" si="161">$C$82</f>
        <v>800</v>
      </c>
      <c r="AH82" s="21">
        <f t="shared" si="161"/>
        <v>800</v>
      </c>
      <c r="AI82" s="21">
        <f t="shared" si="161"/>
        <v>800</v>
      </c>
      <c r="AJ82" s="21">
        <f t="shared" si="161"/>
        <v>800</v>
      </c>
      <c r="AK82" s="21">
        <f t="shared" si="161"/>
        <v>800</v>
      </c>
      <c r="AL82" s="21">
        <f t="shared" si="161"/>
        <v>800</v>
      </c>
      <c r="AM82" s="21">
        <f t="shared" si="161"/>
        <v>800</v>
      </c>
      <c r="AN82" s="21">
        <f t="shared" si="161"/>
        <v>800</v>
      </c>
      <c r="AO82" s="21">
        <f t="shared" si="161"/>
        <v>800</v>
      </c>
      <c r="AP82" s="21">
        <f t="shared" si="161"/>
        <v>800</v>
      </c>
      <c r="AQ82" s="21">
        <f t="shared" si="161"/>
        <v>800</v>
      </c>
      <c r="AR82" s="7">
        <f>SUM(AF82,AG82,AH82,AI82,AJ82,AK82,AL82,AM82,AN82,AO82,AP82,AQ82)</f>
        <v>9600</v>
      </c>
    </row>
    <row r="83" spans="1:44" s="9" customFormat="1" ht="19.95" customHeight="1">
      <c r="A83" s="68" t="s">
        <v>62</v>
      </c>
      <c r="C83" s="16">
        <v>0</v>
      </c>
      <c r="D83" s="21">
        <f>$C$83</f>
        <v>0</v>
      </c>
      <c r="E83" s="21">
        <f t="shared" ref="E83:O83" si="162">$C$83</f>
        <v>0</v>
      </c>
      <c r="F83" s="21">
        <f t="shared" si="162"/>
        <v>0</v>
      </c>
      <c r="G83" s="21">
        <f t="shared" si="162"/>
        <v>0</v>
      </c>
      <c r="H83" s="21">
        <f t="shared" si="162"/>
        <v>0</v>
      </c>
      <c r="I83" s="21">
        <f t="shared" si="162"/>
        <v>0</v>
      </c>
      <c r="J83" s="21">
        <f t="shared" si="162"/>
        <v>0</v>
      </c>
      <c r="K83" s="21">
        <f t="shared" si="162"/>
        <v>0</v>
      </c>
      <c r="L83" s="21">
        <f t="shared" si="162"/>
        <v>0</v>
      </c>
      <c r="M83" s="21">
        <f t="shared" si="162"/>
        <v>0</v>
      </c>
      <c r="N83" s="21">
        <f t="shared" si="162"/>
        <v>0</v>
      </c>
      <c r="O83" s="21">
        <f t="shared" si="162"/>
        <v>0</v>
      </c>
      <c r="P83" s="7">
        <f>SUM(D83,E83,F83,G83,H83,I83,J83,K83,L83,M83,N83,O83)</f>
        <v>0</v>
      </c>
      <c r="Q83" s="4"/>
      <c r="R83" s="21">
        <f>$C$83</f>
        <v>0</v>
      </c>
      <c r="S83" s="21">
        <f t="shared" ref="S83:AC83" si="163">$C$83</f>
        <v>0</v>
      </c>
      <c r="T83" s="21">
        <f t="shared" si="163"/>
        <v>0</v>
      </c>
      <c r="U83" s="21">
        <f t="shared" si="163"/>
        <v>0</v>
      </c>
      <c r="V83" s="21">
        <f t="shared" si="163"/>
        <v>0</v>
      </c>
      <c r="W83" s="21">
        <f t="shared" si="163"/>
        <v>0</v>
      </c>
      <c r="X83" s="21">
        <f t="shared" si="163"/>
        <v>0</v>
      </c>
      <c r="Y83" s="21">
        <f t="shared" si="163"/>
        <v>0</v>
      </c>
      <c r="Z83" s="21">
        <f t="shared" si="163"/>
        <v>0</v>
      </c>
      <c r="AA83" s="21">
        <f t="shared" si="163"/>
        <v>0</v>
      </c>
      <c r="AB83" s="21">
        <f t="shared" si="163"/>
        <v>0</v>
      </c>
      <c r="AC83" s="21">
        <f t="shared" si="163"/>
        <v>0</v>
      </c>
      <c r="AD83" s="7">
        <f>SUM(R83,S83,T83,U83,V83,W83,X83,Y83,Z83,AA83,AB83,AC83)</f>
        <v>0</v>
      </c>
      <c r="AE83" s="4"/>
      <c r="AF83" s="21">
        <f>$C$83</f>
        <v>0</v>
      </c>
      <c r="AG83" s="21">
        <f t="shared" ref="AG83:AQ83" si="164">$C$83</f>
        <v>0</v>
      </c>
      <c r="AH83" s="21">
        <f t="shared" si="164"/>
        <v>0</v>
      </c>
      <c r="AI83" s="21">
        <f t="shared" si="164"/>
        <v>0</v>
      </c>
      <c r="AJ83" s="21">
        <f t="shared" si="164"/>
        <v>0</v>
      </c>
      <c r="AK83" s="21">
        <f t="shared" si="164"/>
        <v>0</v>
      </c>
      <c r="AL83" s="21">
        <f t="shared" si="164"/>
        <v>0</v>
      </c>
      <c r="AM83" s="21">
        <f t="shared" si="164"/>
        <v>0</v>
      </c>
      <c r="AN83" s="21">
        <f t="shared" si="164"/>
        <v>0</v>
      </c>
      <c r="AO83" s="21">
        <f t="shared" si="164"/>
        <v>0</v>
      </c>
      <c r="AP83" s="21">
        <f t="shared" si="164"/>
        <v>0</v>
      </c>
      <c r="AQ83" s="21">
        <f t="shared" si="164"/>
        <v>0</v>
      </c>
      <c r="AR83" s="7">
        <f>SUM(AF83,AG83,AH83,AI83,AJ83,AK83,AL83,AM83,AN83,AO83,AP83,AQ83)</f>
        <v>0</v>
      </c>
    </row>
    <row r="84" spans="1:44" s="6" customFormat="1" ht="10.050000000000001" customHeight="1" thickBot="1">
      <c r="A84" s="60"/>
      <c r="C84" s="16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8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8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8"/>
    </row>
    <row r="85" spans="1:44" s="6" customFormat="1" ht="19.95" customHeight="1" thickBot="1">
      <c r="A85" s="64" t="s">
        <v>63</v>
      </c>
      <c r="B85" s="22"/>
      <c r="C85" s="22"/>
      <c r="D85" s="23">
        <f>D82+D83</f>
        <v>800</v>
      </c>
      <c r="E85" s="23">
        <f t="shared" ref="E85:O85" si="165">E82+E83</f>
        <v>800</v>
      </c>
      <c r="F85" s="23">
        <f t="shared" si="165"/>
        <v>800</v>
      </c>
      <c r="G85" s="23">
        <f t="shared" si="165"/>
        <v>800</v>
      </c>
      <c r="H85" s="23">
        <f t="shared" si="165"/>
        <v>800</v>
      </c>
      <c r="I85" s="23">
        <f t="shared" si="165"/>
        <v>800</v>
      </c>
      <c r="J85" s="23">
        <f t="shared" si="165"/>
        <v>800</v>
      </c>
      <c r="K85" s="23">
        <f t="shared" si="165"/>
        <v>800</v>
      </c>
      <c r="L85" s="23">
        <f t="shared" si="165"/>
        <v>800</v>
      </c>
      <c r="M85" s="23">
        <f t="shared" si="165"/>
        <v>800</v>
      </c>
      <c r="N85" s="23">
        <f t="shared" si="165"/>
        <v>800</v>
      </c>
      <c r="O85" s="23">
        <f t="shared" si="165"/>
        <v>800</v>
      </c>
      <c r="P85" s="20">
        <f>SUM(D85:O85)</f>
        <v>9600</v>
      </c>
      <c r="Q85" s="41"/>
      <c r="R85" s="23">
        <f>R82+R83</f>
        <v>800</v>
      </c>
      <c r="S85" s="23">
        <f t="shared" ref="S85:AC85" si="166">S82+S83</f>
        <v>800</v>
      </c>
      <c r="T85" s="23">
        <f t="shared" si="166"/>
        <v>800</v>
      </c>
      <c r="U85" s="23">
        <f t="shared" si="166"/>
        <v>800</v>
      </c>
      <c r="V85" s="23">
        <f t="shared" si="166"/>
        <v>800</v>
      </c>
      <c r="W85" s="23">
        <f t="shared" si="166"/>
        <v>800</v>
      </c>
      <c r="X85" s="23">
        <f t="shared" si="166"/>
        <v>800</v>
      </c>
      <c r="Y85" s="23">
        <f t="shared" si="166"/>
        <v>800</v>
      </c>
      <c r="Z85" s="23">
        <f t="shared" si="166"/>
        <v>800</v>
      </c>
      <c r="AA85" s="23">
        <f t="shared" si="166"/>
        <v>800</v>
      </c>
      <c r="AB85" s="23">
        <f t="shared" si="166"/>
        <v>800</v>
      </c>
      <c r="AC85" s="23">
        <f t="shared" si="166"/>
        <v>800</v>
      </c>
      <c r="AD85" s="20">
        <f>SUM(R85:AC85)</f>
        <v>9600</v>
      </c>
      <c r="AE85" s="41"/>
      <c r="AF85" s="23">
        <f>AF82+AF83</f>
        <v>800</v>
      </c>
      <c r="AG85" s="23">
        <f t="shared" ref="AG85:AQ85" si="167">AG82+AG83</f>
        <v>800</v>
      </c>
      <c r="AH85" s="23">
        <f t="shared" si="167"/>
        <v>800</v>
      </c>
      <c r="AI85" s="23">
        <f t="shared" si="167"/>
        <v>800</v>
      </c>
      <c r="AJ85" s="23">
        <f t="shared" si="167"/>
        <v>800</v>
      </c>
      <c r="AK85" s="23">
        <f t="shared" si="167"/>
        <v>800</v>
      </c>
      <c r="AL85" s="23">
        <f t="shared" si="167"/>
        <v>800</v>
      </c>
      <c r="AM85" s="23">
        <f t="shared" si="167"/>
        <v>800</v>
      </c>
      <c r="AN85" s="23">
        <f t="shared" si="167"/>
        <v>800</v>
      </c>
      <c r="AO85" s="23">
        <f t="shared" si="167"/>
        <v>800</v>
      </c>
      <c r="AP85" s="23">
        <f t="shared" si="167"/>
        <v>800</v>
      </c>
      <c r="AQ85" s="23">
        <f t="shared" si="167"/>
        <v>800</v>
      </c>
      <c r="AR85" s="20">
        <f>SUM(AF85:AQ85)</f>
        <v>9600</v>
      </c>
    </row>
    <row r="86" spans="1:44" s="4" customFormat="1" ht="19.95" customHeight="1">
      <c r="A86" s="63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</row>
    <row r="87" spans="1:44" s="9" customFormat="1" ht="19.95" customHeight="1">
      <c r="A87" s="67" t="s">
        <v>64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</row>
    <row r="88" spans="1:44" s="9" customFormat="1" ht="19.95" customHeight="1">
      <c r="A88" s="68" t="s">
        <v>65</v>
      </c>
      <c r="C88" s="16"/>
      <c r="D88" s="21"/>
      <c r="E88" s="49">
        <v>200</v>
      </c>
      <c r="F88" s="21"/>
      <c r="G88" s="21"/>
      <c r="H88" s="21"/>
      <c r="I88" s="21"/>
      <c r="J88" s="21"/>
      <c r="K88" s="21"/>
      <c r="L88" s="21"/>
      <c r="M88" s="49">
        <v>200</v>
      </c>
      <c r="N88" s="21"/>
      <c r="O88" s="21"/>
      <c r="P88" s="7">
        <f>SUM(D88,E88,F88,G88,H88,I88,J88,K88,L88,M88,N88,O88)</f>
        <v>400</v>
      </c>
      <c r="Q88" s="4"/>
      <c r="R88" s="21"/>
      <c r="S88" s="49">
        <v>200</v>
      </c>
      <c r="T88" s="21"/>
      <c r="U88" s="21"/>
      <c r="V88" s="21"/>
      <c r="W88" s="21"/>
      <c r="X88" s="21"/>
      <c r="Y88" s="21"/>
      <c r="Z88" s="21"/>
      <c r="AA88" s="49">
        <v>200</v>
      </c>
      <c r="AB88" s="21"/>
      <c r="AC88" s="21"/>
      <c r="AD88" s="7">
        <f>SUM(R88,S88,T88,U88,V88,W88,X88,Y88,Z88,AA88,AB88,AC88)</f>
        <v>400</v>
      </c>
      <c r="AE88" s="4"/>
      <c r="AF88" s="21"/>
      <c r="AG88" s="49">
        <v>200</v>
      </c>
      <c r="AH88" s="21"/>
      <c r="AI88" s="21"/>
      <c r="AJ88" s="21"/>
      <c r="AK88" s="21"/>
      <c r="AL88" s="21"/>
      <c r="AM88" s="21"/>
      <c r="AN88" s="21"/>
      <c r="AO88" s="49">
        <v>200</v>
      </c>
      <c r="AP88" s="21"/>
      <c r="AQ88" s="21"/>
      <c r="AR88" s="7">
        <f>SUM(AF88,AG88,AH88,AI88,AJ88,AK88,AL88,AM88,AN88,AO88,AP88,AQ88)</f>
        <v>400</v>
      </c>
    </row>
    <row r="89" spans="1:44" s="9" customFormat="1" ht="19.95" customHeight="1">
      <c r="A89" s="68" t="s">
        <v>66</v>
      </c>
      <c r="C89" s="16">
        <v>100</v>
      </c>
      <c r="D89" s="21">
        <f>$C$89</f>
        <v>100</v>
      </c>
      <c r="E89" s="21">
        <f t="shared" ref="E89:O89" si="168">$C$89</f>
        <v>100</v>
      </c>
      <c r="F89" s="21">
        <f t="shared" si="168"/>
        <v>100</v>
      </c>
      <c r="G89" s="21">
        <f t="shared" si="168"/>
        <v>100</v>
      </c>
      <c r="H89" s="21">
        <f t="shared" si="168"/>
        <v>100</v>
      </c>
      <c r="I89" s="21">
        <f t="shared" si="168"/>
        <v>100</v>
      </c>
      <c r="J89" s="21">
        <f t="shared" si="168"/>
        <v>100</v>
      </c>
      <c r="K89" s="21">
        <f t="shared" si="168"/>
        <v>100</v>
      </c>
      <c r="L89" s="21">
        <f t="shared" si="168"/>
        <v>100</v>
      </c>
      <c r="M89" s="21">
        <f t="shared" si="168"/>
        <v>100</v>
      </c>
      <c r="N89" s="21">
        <f t="shared" si="168"/>
        <v>100</v>
      </c>
      <c r="O89" s="21">
        <f t="shared" si="168"/>
        <v>100</v>
      </c>
      <c r="P89" s="7">
        <f>SUM(D89,E89,F89,G89,H89,I89,J89,K89,L89,M89,N89,O89)</f>
        <v>1200</v>
      </c>
      <c r="Q89" s="4"/>
      <c r="R89" s="21">
        <f>$C$89</f>
        <v>100</v>
      </c>
      <c r="S89" s="21">
        <f t="shared" ref="S89:AC89" si="169">$C$89</f>
        <v>100</v>
      </c>
      <c r="T89" s="21">
        <f t="shared" si="169"/>
        <v>100</v>
      </c>
      <c r="U89" s="21">
        <f t="shared" si="169"/>
        <v>100</v>
      </c>
      <c r="V89" s="21">
        <f t="shared" si="169"/>
        <v>100</v>
      </c>
      <c r="W89" s="21">
        <f t="shared" si="169"/>
        <v>100</v>
      </c>
      <c r="X89" s="21">
        <f t="shared" si="169"/>
        <v>100</v>
      </c>
      <c r="Y89" s="21">
        <f t="shared" si="169"/>
        <v>100</v>
      </c>
      <c r="Z89" s="21">
        <f t="shared" si="169"/>
        <v>100</v>
      </c>
      <c r="AA89" s="21">
        <f t="shared" si="169"/>
        <v>100</v>
      </c>
      <c r="AB89" s="21">
        <f t="shared" si="169"/>
        <v>100</v>
      </c>
      <c r="AC89" s="21">
        <f t="shared" si="169"/>
        <v>100</v>
      </c>
      <c r="AD89" s="7">
        <f>SUM(R89,S89,T89,U89,V89,W89,X89,Y89,Z89,AA89,AB89,AC89)</f>
        <v>1200</v>
      </c>
      <c r="AE89" s="4"/>
      <c r="AF89" s="21">
        <f>$C$89</f>
        <v>100</v>
      </c>
      <c r="AG89" s="21">
        <f t="shared" ref="AG89:AQ89" si="170">$C$89</f>
        <v>100</v>
      </c>
      <c r="AH89" s="21">
        <f t="shared" si="170"/>
        <v>100</v>
      </c>
      <c r="AI89" s="21">
        <f t="shared" si="170"/>
        <v>100</v>
      </c>
      <c r="AJ89" s="21">
        <f t="shared" si="170"/>
        <v>100</v>
      </c>
      <c r="AK89" s="21">
        <f t="shared" si="170"/>
        <v>100</v>
      </c>
      <c r="AL89" s="21">
        <f t="shared" si="170"/>
        <v>100</v>
      </c>
      <c r="AM89" s="21">
        <f t="shared" si="170"/>
        <v>100</v>
      </c>
      <c r="AN89" s="21">
        <f t="shared" si="170"/>
        <v>100</v>
      </c>
      <c r="AO89" s="21">
        <f t="shared" si="170"/>
        <v>100</v>
      </c>
      <c r="AP89" s="21">
        <f t="shared" si="170"/>
        <v>100</v>
      </c>
      <c r="AQ89" s="21">
        <f t="shared" si="170"/>
        <v>100</v>
      </c>
      <c r="AR89" s="7">
        <f>SUM(AF89,AG89,AH89,AI89,AJ89,AK89,AL89,AM89,AN89,AO89,AP89,AQ89)</f>
        <v>1200</v>
      </c>
    </row>
    <row r="90" spans="1:44" s="9" customFormat="1" ht="19.95" customHeight="1">
      <c r="A90" s="68" t="s">
        <v>67</v>
      </c>
      <c r="C90" s="16"/>
      <c r="D90" s="21"/>
      <c r="E90" s="21"/>
      <c r="F90" s="21"/>
      <c r="G90" s="21"/>
      <c r="H90" s="49">
        <v>500</v>
      </c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500</v>
      </c>
      <c r="Q90" s="4"/>
      <c r="R90" s="21"/>
      <c r="S90" s="21"/>
      <c r="T90" s="21"/>
      <c r="U90" s="21"/>
      <c r="V90" s="49">
        <v>500</v>
      </c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500</v>
      </c>
      <c r="AE90" s="4"/>
      <c r="AF90" s="21"/>
      <c r="AG90" s="21"/>
      <c r="AH90" s="21"/>
      <c r="AI90" s="21"/>
      <c r="AJ90" s="49">
        <v>500</v>
      </c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500</v>
      </c>
    </row>
    <row r="91" spans="1:44" s="6" customFormat="1" ht="10.050000000000001" customHeight="1" thickBot="1">
      <c r="A91" s="60"/>
      <c r="C91" s="16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8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8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8"/>
    </row>
    <row r="92" spans="1:44" s="6" customFormat="1" ht="19.95" customHeight="1" thickBot="1">
      <c r="A92" s="64" t="s">
        <v>68</v>
      </c>
      <c r="B92" s="22"/>
      <c r="C92" s="22"/>
      <c r="D92" s="23">
        <f>SUM(D88:D90)</f>
        <v>100</v>
      </c>
      <c r="E92" s="23">
        <f t="shared" ref="E92:O92" si="171">SUM(E88:E90)</f>
        <v>300</v>
      </c>
      <c r="F92" s="23">
        <f t="shared" si="171"/>
        <v>100</v>
      </c>
      <c r="G92" s="23">
        <f t="shared" si="171"/>
        <v>100</v>
      </c>
      <c r="H92" s="23">
        <f t="shared" si="171"/>
        <v>600</v>
      </c>
      <c r="I92" s="23">
        <f t="shared" si="171"/>
        <v>100</v>
      </c>
      <c r="J92" s="23">
        <f t="shared" si="171"/>
        <v>100</v>
      </c>
      <c r="K92" s="23">
        <f t="shared" si="171"/>
        <v>100</v>
      </c>
      <c r="L92" s="23">
        <f t="shared" si="171"/>
        <v>100</v>
      </c>
      <c r="M92" s="23">
        <f t="shared" si="171"/>
        <v>300</v>
      </c>
      <c r="N92" s="23">
        <f t="shared" si="171"/>
        <v>100</v>
      </c>
      <c r="O92" s="23">
        <f t="shared" si="171"/>
        <v>100</v>
      </c>
      <c r="P92" s="20">
        <f>SUM(D92:O92)</f>
        <v>2100</v>
      </c>
      <c r="Q92" s="41"/>
      <c r="R92" s="23">
        <f>SUM(R88:R90)</f>
        <v>100</v>
      </c>
      <c r="S92" s="23">
        <f t="shared" ref="S92:AC92" si="172">SUM(S88:S90)</f>
        <v>300</v>
      </c>
      <c r="T92" s="23">
        <f t="shared" si="172"/>
        <v>100</v>
      </c>
      <c r="U92" s="23">
        <f t="shared" si="172"/>
        <v>100</v>
      </c>
      <c r="V92" s="23">
        <f t="shared" si="172"/>
        <v>600</v>
      </c>
      <c r="W92" s="23">
        <f t="shared" si="172"/>
        <v>100</v>
      </c>
      <c r="X92" s="23">
        <f t="shared" si="172"/>
        <v>100</v>
      </c>
      <c r="Y92" s="23">
        <f t="shared" si="172"/>
        <v>100</v>
      </c>
      <c r="Z92" s="23">
        <f t="shared" si="172"/>
        <v>100</v>
      </c>
      <c r="AA92" s="23">
        <f t="shared" si="172"/>
        <v>300</v>
      </c>
      <c r="AB92" s="23">
        <f t="shared" si="172"/>
        <v>100</v>
      </c>
      <c r="AC92" s="23">
        <f t="shared" si="172"/>
        <v>100</v>
      </c>
      <c r="AD92" s="20">
        <f>SUM(R92:AC92)</f>
        <v>2100</v>
      </c>
      <c r="AE92" s="41"/>
      <c r="AF92" s="23">
        <f>SUM(AF88:AF90)</f>
        <v>100</v>
      </c>
      <c r="AG92" s="23">
        <f t="shared" ref="AG92:AQ92" si="173">SUM(AG88:AG90)</f>
        <v>300</v>
      </c>
      <c r="AH92" s="23">
        <f t="shared" si="173"/>
        <v>100</v>
      </c>
      <c r="AI92" s="23">
        <f t="shared" si="173"/>
        <v>100</v>
      </c>
      <c r="AJ92" s="23">
        <f t="shared" si="173"/>
        <v>600</v>
      </c>
      <c r="AK92" s="23">
        <f t="shared" si="173"/>
        <v>100</v>
      </c>
      <c r="AL92" s="23">
        <f t="shared" si="173"/>
        <v>100</v>
      </c>
      <c r="AM92" s="23">
        <f t="shared" si="173"/>
        <v>100</v>
      </c>
      <c r="AN92" s="23">
        <f t="shared" si="173"/>
        <v>100</v>
      </c>
      <c r="AO92" s="23">
        <f t="shared" si="173"/>
        <v>300</v>
      </c>
      <c r="AP92" s="23">
        <f t="shared" si="173"/>
        <v>100</v>
      </c>
      <c r="AQ92" s="23">
        <f t="shared" si="173"/>
        <v>100</v>
      </c>
      <c r="AR92" s="20">
        <f>SUM(AF92:AQ92)</f>
        <v>2100</v>
      </c>
    </row>
    <row r="93" spans="1:44" s="4" customFormat="1" ht="19.95" customHeight="1">
      <c r="A93" s="63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</row>
    <row r="94" spans="1:44" s="9" customFormat="1" ht="19.95" customHeight="1">
      <c r="A94" s="67" t="s">
        <v>69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</row>
    <row r="95" spans="1:44" s="9" customFormat="1" ht="19.95" customHeight="1">
      <c r="A95" s="68" t="s">
        <v>70</v>
      </c>
      <c r="C95" s="16">
        <v>50</v>
      </c>
      <c r="D95" s="21">
        <f t="shared" ref="D95:K95" si="174">$C$95</f>
        <v>50</v>
      </c>
      <c r="E95" s="21">
        <f t="shared" si="174"/>
        <v>50</v>
      </c>
      <c r="F95" s="21">
        <f t="shared" si="174"/>
        <v>50</v>
      </c>
      <c r="G95" s="21">
        <f t="shared" si="174"/>
        <v>50</v>
      </c>
      <c r="H95" s="21">
        <f t="shared" si="174"/>
        <v>50</v>
      </c>
      <c r="I95" s="21">
        <f t="shared" si="174"/>
        <v>50</v>
      </c>
      <c r="J95" s="21">
        <f t="shared" si="174"/>
        <v>50</v>
      </c>
      <c r="K95" s="21">
        <f t="shared" si="174"/>
        <v>50</v>
      </c>
      <c r="L95" s="21">
        <f t="shared" ref="L95:O95" si="175">$C$95</f>
        <v>50</v>
      </c>
      <c r="M95" s="21">
        <f t="shared" si="175"/>
        <v>50</v>
      </c>
      <c r="N95" s="21">
        <f t="shared" si="175"/>
        <v>50</v>
      </c>
      <c r="O95" s="21">
        <f t="shared" si="175"/>
        <v>50</v>
      </c>
      <c r="P95" s="7">
        <f t="shared" ref="P95:P96" si="176">SUM(D95,E95,F95,G95,H95,I95,J95,K95,L95,M95,N95,O95)</f>
        <v>600</v>
      </c>
      <c r="Q95" s="4"/>
      <c r="R95" s="21">
        <f>$C$95</f>
        <v>50</v>
      </c>
      <c r="S95" s="21">
        <f t="shared" ref="S95:AC95" si="177">$C$95</f>
        <v>50</v>
      </c>
      <c r="T95" s="21">
        <f t="shared" si="177"/>
        <v>50</v>
      </c>
      <c r="U95" s="21">
        <f t="shared" si="177"/>
        <v>50</v>
      </c>
      <c r="V95" s="21">
        <f t="shared" si="177"/>
        <v>50</v>
      </c>
      <c r="W95" s="21">
        <f t="shared" si="177"/>
        <v>50</v>
      </c>
      <c r="X95" s="21">
        <f t="shared" si="177"/>
        <v>50</v>
      </c>
      <c r="Y95" s="21">
        <f t="shared" si="177"/>
        <v>50</v>
      </c>
      <c r="Z95" s="21">
        <f t="shared" si="177"/>
        <v>50</v>
      </c>
      <c r="AA95" s="21">
        <f t="shared" si="177"/>
        <v>50</v>
      </c>
      <c r="AB95" s="21">
        <f t="shared" si="177"/>
        <v>50</v>
      </c>
      <c r="AC95" s="21">
        <f t="shared" si="177"/>
        <v>50</v>
      </c>
      <c r="AD95" s="7">
        <f t="shared" ref="AD95:AD96" si="178">SUM(R95,S95,T95,U95,V95,W95,X95,Y95,Z95,AA95,AB95,AC95)</f>
        <v>600</v>
      </c>
      <c r="AE95" s="4"/>
      <c r="AF95" s="21">
        <f>$C$95</f>
        <v>50</v>
      </c>
      <c r="AG95" s="21">
        <f t="shared" ref="AG95:AQ95" si="179">$C$95</f>
        <v>50</v>
      </c>
      <c r="AH95" s="21">
        <f t="shared" si="179"/>
        <v>50</v>
      </c>
      <c r="AI95" s="21">
        <f t="shared" si="179"/>
        <v>50</v>
      </c>
      <c r="AJ95" s="21">
        <f t="shared" si="179"/>
        <v>50</v>
      </c>
      <c r="AK95" s="21">
        <f t="shared" si="179"/>
        <v>50</v>
      </c>
      <c r="AL95" s="21">
        <f t="shared" si="179"/>
        <v>50</v>
      </c>
      <c r="AM95" s="21">
        <f t="shared" si="179"/>
        <v>50</v>
      </c>
      <c r="AN95" s="21">
        <f t="shared" si="179"/>
        <v>50</v>
      </c>
      <c r="AO95" s="21">
        <f t="shared" si="179"/>
        <v>50</v>
      </c>
      <c r="AP95" s="21">
        <f t="shared" si="179"/>
        <v>50</v>
      </c>
      <c r="AQ95" s="21">
        <f t="shared" si="179"/>
        <v>50</v>
      </c>
      <c r="AR95" s="7">
        <f t="shared" ref="AR95:AR96" si="180">SUM(AF95,AG95,AH95,AI95,AJ95,AK95,AL95,AM95,AN95,AO95,AP95,AQ95)</f>
        <v>600</v>
      </c>
    </row>
    <row r="96" spans="1:44" s="9" customFormat="1" ht="19.95" customHeight="1">
      <c r="A96" s="68" t="s">
        <v>71</v>
      </c>
      <c r="C96" s="16">
        <v>40</v>
      </c>
      <c r="D96" s="21">
        <f t="shared" ref="D96:K96" si="181">$C$96</f>
        <v>40</v>
      </c>
      <c r="E96" s="21">
        <f t="shared" si="181"/>
        <v>40</v>
      </c>
      <c r="F96" s="21">
        <f t="shared" si="181"/>
        <v>40</v>
      </c>
      <c r="G96" s="21">
        <f t="shared" si="181"/>
        <v>40</v>
      </c>
      <c r="H96" s="21">
        <f t="shared" si="181"/>
        <v>40</v>
      </c>
      <c r="I96" s="21">
        <f t="shared" si="181"/>
        <v>40</v>
      </c>
      <c r="J96" s="21">
        <f t="shared" si="181"/>
        <v>40</v>
      </c>
      <c r="K96" s="21">
        <f t="shared" si="181"/>
        <v>40</v>
      </c>
      <c r="L96" s="21">
        <f t="shared" ref="L96:O96" si="182">$C$96</f>
        <v>40</v>
      </c>
      <c r="M96" s="21">
        <f t="shared" si="182"/>
        <v>40</v>
      </c>
      <c r="N96" s="21">
        <f t="shared" si="182"/>
        <v>40</v>
      </c>
      <c r="O96" s="21">
        <f t="shared" si="182"/>
        <v>40</v>
      </c>
      <c r="P96" s="7">
        <f t="shared" si="176"/>
        <v>480</v>
      </c>
      <c r="Q96" s="4"/>
      <c r="R96" s="21">
        <f>$C$96</f>
        <v>40</v>
      </c>
      <c r="S96" s="21">
        <f t="shared" ref="S96:AC96" si="183">$C$96</f>
        <v>40</v>
      </c>
      <c r="T96" s="21">
        <f t="shared" si="183"/>
        <v>40</v>
      </c>
      <c r="U96" s="21">
        <f t="shared" si="183"/>
        <v>40</v>
      </c>
      <c r="V96" s="21">
        <f t="shared" si="183"/>
        <v>40</v>
      </c>
      <c r="W96" s="21">
        <f t="shared" si="183"/>
        <v>40</v>
      </c>
      <c r="X96" s="21">
        <f t="shared" si="183"/>
        <v>40</v>
      </c>
      <c r="Y96" s="21">
        <f t="shared" si="183"/>
        <v>40</v>
      </c>
      <c r="Z96" s="21">
        <f t="shared" si="183"/>
        <v>40</v>
      </c>
      <c r="AA96" s="21">
        <f t="shared" si="183"/>
        <v>40</v>
      </c>
      <c r="AB96" s="21">
        <f t="shared" si="183"/>
        <v>40</v>
      </c>
      <c r="AC96" s="21">
        <f t="shared" si="183"/>
        <v>40</v>
      </c>
      <c r="AD96" s="7">
        <f t="shared" si="178"/>
        <v>480</v>
      </c>
      <c r="AE96" s="4"/>
      <c r="AF96" s="21">
        <f>$C$96</f>
        <v>40</v>
      </c>
      <c r="AG96" s="21">
        <f t="shared" ref="AG96:AQ96" si="184">$C$96</f>
        <v>40</v>
      </c>
      <c r="AH96" s="21">
        <f t="shared" si="184"/>
        <v>40</v>
      </c>
      <c r="AI96" s="21">
        <f t="shared" si="184"/>
        <v>40</v>
      </c>
      <c r="AJ96" s="21">
        <f t="shared" si="184"/>
        <v>40</v>
      </c>
      <c r="AK96" s="21">
        <f t="shared" si="184"/>
        <v>40</v>
      </c>
      <c r="AL96" s="21">
        <f t="shared" si="184"/>
        <v>40</v>
      </c>
      <c r="AM96" s="21">
        <f t="shared" si="184"/>
        <v>40</v>
      </c>
      <c r="AN96" s="21">
        <f t="shared" si="184"/>
        <v>40</v>
      </c>
      <c r="AO96" s="21">
        <f t="shared" si="184"/>
        <v>40</v>
      </c>
      <c r="AP96" s="21">
        <f t="shared" si="184"/>
        <v>40</v>
      </c>
      <c r="AQ96" s="21">
        <f t="shared" si="184"/>
        <v>40</v>
      </c>
      <c r="AR96" s="7">
        <f t="shared" si="180"/>
        <v>480</v>
      </c>
    </row>
    <row r="97" spans="1:44" s="6" customFormat="1" ht="10.050000000000001" customHeight="1" thickBot="1">
      <c r="A97" s="60"/>
      <c r="C97" s="16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8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8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8"/>
    </row>
    <row r="98" spans="1:44" s="6" customFormat="1" ht="19.95" customHeight="1" thickBot="1">
      <c r="A98" s="64" t="s">
        <v>72</v>
      </c>
      <c r="B98" s="22"/>
      <c r="C98" s="22"/>
      <c r="D98" s="23">
        <f t="shared" ref="D98:O98" si="185">SUM(D95:D96)</f>
        <v>90</v>
      </c>
      <c r="E98" s="23">
        <f t="shared" si="185"/>
        <v>90</v>
      </c>
      <c r="F98" s="23">
        <f t="shared" si="185"/>
        <v>90</v>
      </c>
      <c r="G98" s="23">
        <f t="shared" si="185"/>
        <v>90</v>
      </c>
      <c r="H98" s="23">
        <f t="shared" si="185"/>
        <v>90</v>
      </c>
      <c r="I98" s="23">
        <f t="shared" si="185"/>
        <v>90</v>
      </c>
      <c r="J98" s="23">
        <f t="shared" si="185"/>
        <v>90</v>
      </c>
      <c r="K98" s="23">
        <f t="shared" si="185"/>
        <v>90</v>
      </c>
      <c r="L98" s="23">
        <f t="shared" si="185"/>
        <v>90</v>
      </c>
      <c r="M98" s="23">
        <f t="shared" si="185"/>
        <v>90</v>
      </c>
      <c r="N98" s="23">
        <f t="shared" si="185"/>
        <v>90</v>
      </c>
      <c r="O98" s="23">
        <f t="shared" si="185"/>
        <v>90</v>
      </c>
      <c r="P98" s="20">
        <f>SUM(D98:O98)</f>
        <v>1080</v>
      </c>
      <c r="Q98" s="41"/>
      <c r="R98" s="23">
        <f t="shared" ref="R98:AC98" si="186">SUM(R95:R96)</f>
        <v>90</v>
      </c>
      <c r="S98" s="23">
        <f t="shared" si="186"/>
        <v>90</v>
      </c>
      <c r="T98" s="23">
        <f t="shared" si="186"/>
        <v>90</v>
      </c>
      <c r="U98" s="23">
        <f t="shared" si="186"/>
        <v>90</v>
      </c>
      <c r="V98" s="23">
        <f t="shared" si="186"/>
        <v>90</v>
      </c>
      <c r="W98" s="23">
        <f t="shared" si="186"/>
        <v>90</v>
      </c>
      <c r="X98" s="23">
        <f t="shared" si="186"/>
        <v>90</v>
      </c>
      <c r="Y98" s="23">
        <f t="shared" si="186"/>
        <v>90</v>
      </c>
      <c r="Z98" s="23">
        <f t="shared" si="186"/>
        <v>90</v>
      </c>
      <c r="AA98" s="23">
        <f t="shared" si="186"/>
        <v>90</v>
      </c>
      <c r="AB98" s="23">
        <f t="shared" si="186"/>
        <v>90</v>
      </c>
      <c r="AC98" s="23">
        <f t="shared" si="186"/>
        <v>90</v>
      </c>
      <c r="AD98" s="20">
        <f>SUM(R98:AC98)</f>
        <v>1080</v>
      </c>
      <c r="AE98" s="41"/>
      <c r="AF98" s="23">
        <f t="shared" ref="AF98:AQ98" si="187">SUM(AF95:AF96)</f>
        <v>90</v>
      </c>
      <c r="AG98" s="23">
        <f t="shared" si="187"/>
        <v>90</v>
      </c>
      <c r="AH98" s="23">
        <f t="shared" si="187"/>
        <v>90</v>
      </c>
      <c r="AI98" s="23">
        <f t="shared" si="187"/>
        <v>90</v>
      </c>
      <c r="AJ98" s="23">
        <f t="shared" si="187"/>
        <v>90</v>
      </c>
      <c r="AK98" s="23">
        <f t="shared" si="187"/>
        <v>90</v>
      </c>
      <c r="AL98" s="23">
        <f t="shared" si="187"/>
        <v>90</v>
      </c>
      <c r="AM98" s="23">
        <f t="shared" si="187"/>
        <v>90</v>
      </c>
      <c r="AN98" s="23">
        <f t="shared" si="187"/>
        <v>90</v>
      </c>
      <c r="AO98" s="23">
        <f t="shared" si="187"/>
        <v>90</v>
      </c>
      <c r="AP98" s="23">
        <f t="shared" si="187"/>
        <v>90</v>
      </c>
      <c r="AQ98" s="23">
        <f t="shared" si="187"/>
        <v>90</v>
      </c>
      <c r="AR98" s="20">
        <f>SUM(AF98:AQ98)</f>
        <v>1080</v>
      </c>
    </row>
    <row r="99" spans="1:44" s="4" customFormat="1" ht="19.95" customHeight="1">
      <c r="A99" s="63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</row>
    <row r="100" spans="1:44" s="9" customFormat="1" ht="19.95" customHeight="1">
      <c r="A100" s="67" t="s">
        <v>73</v>
      </c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</row>
    <row r="101" spans="1:44" s="9" customFormat="1" ht="19.95" customHeight="1">
      <c r="A101" s="68" t="s">
        <v>110</v>
      </c>
      <c r="C101" s="16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7">
        <f t="shared" ref="P101:P107" si="188">SUM(D101,E101,F101,G101,H101,I101,J101,K101,L101,M101,N101,O101)</f>
        <v>0</v>
      </c>
      <c r="Q101" s="4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7">
        <f t="shared" ref="AD101:AD107" si="189">SUM(R101,S101,T101,U101,V101,W101,X101,Y101,Z101,AA101,AB101,AC101)</f>
        <v>0</v>
      </c>
      <c r="AE101" s="4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7">
        <f t="shared" ref="AR101:AR107" si="190">SUM(AF101,AG101,AH101,AI101,AJ101,AK101,AL101,AM101,AN101,AO101,AP101,AQ101)</f>
        <v>0</v>
      </c>
    </row>
    <row r="102" spans="1:44" s="9" customFormat="1" ht="19.95" customHeight="1">
      <c r="A102" s="68" t="s">
        <v>74</v>
      </c>
      <c r="C102" s="1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7">
        <f t="shared" si="188"/>
        <v>0</v>
      </c>
      <c r="Q102" s="4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7">
        <f t="shared" si="189"/>
        <v>0</v>
      </c>
      <c r="AE102" s="4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7">
        <f t="shared" si="190"/>
        <v>0</v>
      </c>
    </row>
    <row r="103" spans="1:44" s="9" customFormat="1" ht="19.95" customHeight="1">
      <c r="A103" s="68" t="s">
        <v>75</v>
      </c>
      <c r="C103" s="16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7">
        <f t="shared" si="188"/>
        <v>0</v>
      </c>
      <c r="Q103" s="4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7">
        <f t="shared" si="189"/>
        <v>0</v>
      </c>
      <c r="AE103" s="4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7">
        <f t="shared" si="190"/>
        <v>0</v>
      </c>
    </row>
    <row r="104" spans="1:44" s="9" customFormat="1" ht="19.95" customHeight="1">
      <c r="A104" s="68" t="s">
        <v>76</v>
      </c>
      <c r="C104" s="16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7">
        <f t="shared" ref="P104" si="191">SUM(D104,E104,F104,G104,H104,I104,J104,K104,L104,M104,N104,O104)</f>
        <v>0</v>
      </c>
      <c r="Q104" s="4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7">
        <f t="shared" ref="AD104" si="192">SUM(R104,S104,T104,U104,V104,W104,X104,Y104,Z104,AA104,AB104,AC104)</f>
        <v>0</v>
      </c>
      <c r="AE104" s="4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7">
        <f t="shared" ref="AR104" si="193">SUM(AF104,AG104,AH104,AI104,AJ104,AK104,AL104,AM104,AN104,AO104,AP104,AQ104)</f>
        <v>0</v>
      </c>
    </row>
    <row r="105" spans="1:44" s="9" customFormat="1" ht="19.95" customHeight="1">
      <c r="A105" s="68" t="s">
        <v>77</v>
      </c>
      <c r="C105" s="16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7">
        <f t="shared" si="188"/>
        <v>0</v>
      </c>
      <c r="Q105" s="4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7">
        <f t="shared" si="189"/>
        <v>0</v>
      </c>
      <c r="AE105" s="4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7">
        <f t="shared" si="190"/>
        <v>0</v>
      </c>
    </row>
    <row r="106" spans="1:44" s="9" customFormat="1" ht="19.95" customHeight="1">
      <c r="A106" s="68" t="s">
        <v>78</v>
      </c>
      <c r="C106" s="16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7">
        <f t="shared" si="188"/>
        <v>0</v>
      </c>
      <c r="Q106" s="4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7">
        <f t="shared" si="189"/>
        <v>0</v>
      </c>
      <c r="AE106" s="4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7">
        <f t="shared" si="190"/>
        <v>0</v>
      </c>
    </row>
    <row r="107" spans="1:44" s="9" customFormat="1" ht="19.95" customHeight="1">
      <c r="A107" s="68" t="s">
        <v>79</v>
      </c>
      <c r="C107" s="16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7">
        <f t="shared" si="188"/>
        <v>0</v>
      </c>
      <c r="Q107" s="4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7">
        <f t="shared" si="189"/>
        <v>0</v>
      </c>
      <c r="AE107" s="4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7">
        <f t="shared" si="190"/>
        <v>0</v>
      </c>
    </row>
    <row r="108" spans="1:44" s="6" customFormat="1" ht="10.050000000000001" customHeight="1" thickBot="1">
      <c r="A108" s="60"/>
      <c r="C108" s="16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8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8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8"/>
    </row>
    <row r="109" spans="1:44" s="6" customFormat="1" ht="19.95" customHeight="1" thickBot="1">
      <c r="A109" s="64" t="s">
        <v>80</v>
      </c>
      <c r="B109" s="22"/>
      <c r="C109" s="22"/>
      <c r="D109" s="23">
        <f t="shared" ref="D109:O109" si="194">SUM(D101:D107)</f>
        <v>0</v>
      </c>
      <c r="E109" s="23">
        <f t="shared" si="194"/>
        <v>0</v>
      </c>
      <c r="F109" s="23">
        <f t="shared" si="194"/>
        <v>0</v>
      </c>
      <c r="G109" s="23">
        <f t="shared" si="194"/>
        <v>0</v>
      </c>
      <c r="H109" s="23">
        <f t="shared" si="194"/>
        <v>0</v>
      </c>
      <c r="I109" s="23">
        <f t="shared" si="194"/>
        <v>0</v>
      </c>
      <c r="J109" s="23">
        <f t="shared" si="194"/>
        <v>0</v>
      </c>
      <c r="K109" s="23">
        <f t="shared" si="194"/>
        <v>0</v>
      </c>
      <c r="L109" s="23">
        <f t="shared" si="194"/>
        <v>0</v>
      </c>
      <c r="M109" s="23">
        <f t="shared" si="194"/>
        <v>0</v>
      </c>
      <c r="N109" s="23">
        <f t="shared" si="194"/>
        <v>0</v>
      </c>
      <c r="O109" s="23">
        <f t="shared" si="194"/>
        <v>0</v>
      </c>
      <c r="P109" s="20">
        <f>SUM(D109:O109)</f>
        <v>0</v>
      </c>
      <c r="Q109" s="41"/>
      <c r="R109" s="23">
        <f t="shared" ref="R109:AC109" si="195">SUM(R101:R107)</f>
        <v>0</v>
      </c>
      <c r="S109" s="23">
        <f t="shared" si="195"/>
        <v>0</v>
      </c>
      <c r="T109" s="23">
        <f t="shared" si="195"/>
        <v>0</v>
      </c>
      <c r="U109" s="23">
        <f t="shared" si="195"/>
        <v>0</v>
      </c>
      <c r="V109" s="23">
        <f t="shared" si="195"/>
        <v>0</v>
      </c>
      <c r="W109" s="23">
        <f t="shared" si="195"/>
        <v>0</v>
      </c>
      <c r="X109" s="23">
        <f t="shared" si="195"/>
        <v>0</v>
      </c>
      <c r="Y109" s="23">
        <f t="shared" si="195"/>
        <v>0</v>
      </c>
      <c r="Z109" s="23">
        <f t="shared" si="195"/>
        <v>0</v>
      </c>
      <c r="AA109" s="23">
        <f t="shared" si="195"/>
        <v>0</v>
      </c>
      <c r="AB109" s="23">
        <f t="shared" si="195"/>
        <v>0</v>
      </c>
      <c r="AC109" s="23">
        <f t="shared" si="195"/>
        <v>0</v>
      </c>
      <c r="AD109" s="20">
        <f>SUM(R109:AC109)</f>
        <v>0</v>
      </c>
      <c r="AE109" s="41"/>
      <c r="AF109" s="23">
        <f t="shared" ref="AF109:AQ109" si="196">SUM(AF101:AF107)</f>
        <v>0</v>
      </c>
      <c r="AG109" s="23">
        <f t="shared" si="196"/>
        <v>0</v>
      </c>
      <c r="AH109" s="23">
        <f t="shared" si="196"/>
        <v>0</v>
      </c>
      <c r="AI109" s="23">
        <f t="shared" si="196"/>
        <v>0</v>
      </c>
      <c r="AJ109" s="23">
        <f t="shared" si="196"/>
        <v>0</v>
      </c>
      <c r="AK109" s="23">
        <f t="shared" si="196"/>
        <v>0</v>
      </c>
      <c r="AL109" s="23">
        <f t="shared" si="196"/>
        <v>0</v>
      </c>
      <c r="AM109" s="23">
        <f t="shared" si="196"/>
        <v>0</v>
      </c>
      <c r="AN109" s="23">
        <f t="shared" si="196"/>
        <v>0</v>
      </c>
      <c r="AO109" s="23">
        <f t="shared" si="196"/>
        <v>0</v>
      </c>
      <c r="AP109" s="23">
        <f t="shared" si="196"/>
        <v>0</v>
      </c>
      <c r="AQ109" s="23">
        <f t="shared" si="196"/>
        <v>0</v>
      </c>
      <c r="AR109" s="20">
        <f>SUM(AF109:AQ109)</f>
        <v>0</v>
      </c>
    </row>
    <row r="110" spans="1:44" s="4" customFormat="1" ht="19.95" customHeight="1" thickBot="1">
      <c r="A110" s="63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</row>
    <row r="111" spans="1:44" s="6" customFormat="1" ht="19.95" customHeight="1" thickBot="1">
      <c r="A111" s="64" t="s">
        <v>81</v>
      </c>
      <c r="B111" s="22"/>
      <c r="C111" s="22"/>
      <c r="D111" s="23">
        <f t="shared" ref="D111:O111" si="197">D79+D85+D92+D98+D109</f>
        <v>12345.9375</v>
      </c>
      <c r="E111" s="23">
        <f t="shared" si="197"/>
        <v>12545.9375</v>
      </c>
      <c r="F111" s="23">
        <f t="shared" si="197"/>
        <v>12345.9375</v>
      </c>
      <c r="G111" s="23">
        <f t="shared" si="197"/>
        <v>12345.9375</v>
      </c>
      <c r="H111" s="23">
        <f t="shared" si="197"/>
        <v>12845.9375</v>
      </c>
      <c r="I111" s="23">
        <f t="shared" si="197"/>
        <v>12345.9375</v>
      </c>
      <c r="J111" s="23">
        <f t="shared" si="197"/>
        <v>12345.9375</v>
      </c>
      <c r="K111" s="23">
        <f t="shared" si="197"/>
        <v>12345.9375</v>
      </c>
      <c r="L111" s="23">
        <f t="shared" si="197"/>
        <v>12345.9375</v>
      </c>
      <c r="M111" s="23">
        <f t="shared" si="197"/>
        <v>12545.9375</v>
      </c>
      <c r="N111" s="23">
        <f t="shared" si="197"/>
        <v>12345.9375</v>
      </c>
      <c r="O111" s="23">
        <f t="shared" si="197"/>
        <v>12345.9375</v>
      </c>
      <c r="P111" s="20">
        <f>SUM(D111:O111)</f>
        <v>149051.25</v>
      </c>
      <c r="Q111" s="41"/>
      <c r="R111" s="23">
        <f t="shared" ref="R111:AC111" si="198">R79+R85+R92+R98+R109</f>
        <v>12345.9375</v>
      </c>
      <c r="S111" s="23">
        <f t="shared" si="198"/>
        <v>12545.9375</v>
      </c>
      <c r="T111" s="23">
        <f t="shared" si="198"/>
        <v>12345.9375</v>
      </c>
      <c r="U111" s="23">
        <f t="shared" si="198"/>
        <v>12345.9375</v>
      </c>
      <c r="V111" s="23">
        <f t="shared" si="198"/>
        <v>12845.9375</v>
      </c>
      <c r="W111" s="23">
        <f t="shared" si="198"/>
        <v>12345.9375</v>
      </c>
      <c r="X111" s="23">
        <f t="shared" si="198"/>
        <v>12345.9375</v>
      </c>
      <c r="Y111" s="23">
        <f t="shared" si="198"/>
        <v>12345.9375</v>
      </c>
      <c r="Z111" s="23">
        <f t="shared" si="198"/>
        <v>12345.9375</v>
      </c>
      <c r="AA111" s="23">
        <f t="shared" si="198"/>
        <v>12545.9375</v>
      </c>
      <c r="AB111" s="23">
        <f t="shared" si="198"/>
        <v>12345.9375</v>
      </c>
      <c r="AC111" s="23">
        <f t="shared" si="198"/>
        <v>12345.9375</v>
      </c>
      <c r="AD111" s="20">
        <f>SUM(R111:AC111)</f>
        <v>149051.25</v>
      </c>
      <c r="AE111" s="41"/>
      <c r="AF111" s="23">
        <f t="shared" ref="AF111:AQ111" si="199">AF79+AF85+AF92+AF98+AF109</f>
        <v>12345.9375</v>
      </c>
      <c r="AG111" s="23">
        <f t="shared" si="199"/>
        <v>12545.9375</v>
      </c>
      <c r="AH111" s="23">
        <f t="shared" si="199"/>
        <v>12345.9375</v>
      </c>
      <c r="AI111" s="23">
        <f t="shared" si="199"/>
        <v>12345.9375</v>
      </c>
      <c r="AJ111" s="23">
        <f t="shared" si="199"/>
        <v>12845.9375</v>
      </c>
      <c r="AK111" s="23">
        <f t="shared" si="199"/>
        <v>12345.9375</v>
      </c>
      <c r="AL111" s="23">
        <f t="shared" si="199"/>
        <v>12345.9375</v>
      </c>
      <c r="AM111" s="23">
        <f t="shared" si="199"/>
        <v>12345.9375</v>
      </c>
      <c r="AN111" s="23">
        <f t="shared" si="199"/>
        <v>12345.9375</v>
      </c>
      <c r="AO111" s="23">
        <f t="shared" si="199"/>
        <v>12545.9375</v>
      </c>
      <c r="AP111" s="23">
        <f t="shared" si="199"/>
        <v>12345.9375</v>
      </c>
      <c r="AQ111" s="23">
        <f t="shared" si="199"/>
        <v>12345.9375</v>
      </c>
      <c r="AR111" s="20">
        <f>SUM(AF111:AQ111)</f>
        <v>149051.25</v>
      </c>
    </row>
    <row r="112" spans="1:44" s="4" customFormat="1" ht="19.95" customHeight="1" thickBot="1">
      <c r="A112" s="65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</row>
    <row r="113" spans="1:45" s="4" customFormat="1" ht="19.95" customHeight="1" thickBot="1">
      <c r="A113" s="69" t="s">
        <v>82</v>
      </c>
      <c r="B113" s="32"/>
      <c r="C113" s="32"/>
      <c r="D113" s="33">
        <f t="shared" ref="D113:O113" si="200">D34-D59-D111</f>
        <v>-9389.9375</v>
      </c>
      <c r="E113" s="33">
        <f t="shared" si="200"/>
        <v>-12557.9375</v>
      </c>
      <c r="F113" s="33">
        <f t="shared" si="200"/>
        <v>-12345.9375</v>
      </c>
      <c r="G113" s="33">
        <f t="shared" si="200"/>
        <v>-12345.9375</v>
      </c>
      <c r="H113" s="33">
        <f t="shared" si="200"/>
        <v>-12845.9375</v>
      </c>
      <c r="I113" s="33">
        <f t="shared" si="200"/>
        <v>-12345.9375</v>
      </c>
      <c r="J113" s="33">
        <f t="shared" si="200"/>
        <v>-12345.9375</v>
      </c>
      <c r="K113" s="33">
        <f t="shared" si="200"/>
        <v>-12345.9375</v>
      </c>
      <c r="L113" s="33">
        <f t="shared" si="200"/>
        <v>-12345.9375</v>
      </c>
      <c r="M113" s="33">
        <f t="shared" si="200"/>
        <v>-12545.9375</v>
      </c>
      <c r="N113" s="33">
        <f t="shared" si="200"/>
        <v>-12345.9375</v>
      </c>
      <c r="O113" s="33">
        <f t="shared" si="200"/>
        <v>-12345.9375</v>
      </c>
      <c r="P113" s="34">
        <f>SUM(D113:O113)</f>
        <v>-146107.25</v>
      </c>
      <c r="Q113" s="42"/>
      <c r="R113" s="33">
        <f t="shared" ref="R113:AC113" si="201">R34-R59-R111</f>
        <v>-12345.9375</v>
      </c>
      <c r="S113" s="33">
        <f t="shared" si="201"/>
        <v>-12545.9375</v>
      </c>
      <c r="T113" s="33">
        <f t="shared" si="201"/>
        <v>-12345.9375</v>
      </c>
      <c r="U113" s="33">
        <f t="shared" si="201"/>
        <v>-12345.9375</v>
      </c>
      <c r="V113" s="33">
        <f t="shared" si="201"/>
        <v>-12845.9375</v>
      </c>
      <c r="W113" s="33">
        <f t="shared" si="201"/>
        <v>-12345.9375</v>
      </c>
      <c r="X113" s="33">
        <f t="shared" si="201"/>
        <v>-12345.9375</v>
      </c>
      <c r="Y113" s="33">
        <f t="shared" si="201"/>
        <v>-12345.9375</v>
      </c>
      <c r="Z113" s="33">
        <f t="shared" si="201"/>
        <v>-12345.9375</v>
      </c>
      <c r="AA113" s="33">
        <f t="shared" si="201"/>
        <v>-12545.9375</v>
      </c>
      <c r="AB113" s="33">
        <f t="shared" si="201"/>
        <v>-12345.9375</v>
      </c>
      <c r="AC113" s="33">
        <f t="shared" si="201"/>
        <v>-12345.9375</v>
      </c>
      <c r="AD113" s="34">
        <f>SUM(R113:AC113)</f>
        <v>-149051.25</v>
      </c>
      <c r="AE113" s="42"/>
      <c r="AF113" s="33">
        <f t="shared" ref="AF113:AQ113" si="202">AF34-AF59-AF111</f>
        <v>-12345.9375</v>
      </c>
      <c r="AG113" s="33">
        <f t="shared" si="202"/>
        <v>-12545.9375</v>
      </c>
      <c r="AH113" s="33">
        <f t="shared" si="202"/>
        <v>-12345.9375</v>
      </c>
      <c r="AI113" s="33">
        <f t="shared" si="202"/>
        <v>-12345.9375</v>
      </c>
      <c r="AJ113" s="33">
        <f t="shared" si="202"/>
        <v>-12845.9375</v>
      </c>
      <c r="AK113" s="33">
        <f t="shared" si="202"/>
        <v>-12345.9375</v>
      </c>
      <c r="AL113" s="33">
        <f t="shared" si="202"/>
        <v>-12345.9375</v>
      </c>
      <c r="AM113" s="33">
        <f t="shared" si="202"/>
        <v>-12345.9375</v>
      </c>
      <c r="AN113" s="33">
        <f t="shared" si="202"/>
        <v>-12345.9375</v>
      </c>
      <c r="AO113" s="33">
        <f t="shared" si="202"/>
        <v>-12545.9375</v>
      </c>
      <c r="AP113" s="33">
        <f t="shared" si="202"/>
        <v>-12345.9375</v>
      </c>
      <c r="AQ113" s="33">
        <f t="shared" si="202"/>
        <v>-12345.9375</v>
      </c>
      <c r="AR113" s="34">
        <f>SUM(AF113:AQ113)</f>
        <v>-149051.25</v>
      </c>
    </row>
    <row r="114" spans="1:45" s="29" customFormat="1" ht="19.95" customHeight="1">
      <c r="A114" s="65" t="s">
        <v>83</v>
      </c>
      <c r="D114" s="35">
        <f t="shared" ref="D114:P114" si="203">D113/D34</f>
        <v>-2.6499047551855508</v>
      </c>
      <c r="E114" s="35" t="e">
        <f t="shared" si="203"/>
        <v>#DIV/0!</v>
      </c>
      <c r="F114" s="35" t="e">
        <f t="shared" si="203"/>
        <v>#DIV/0!</v>
      </c>
      <c r="G114" s="35" t="e">
        <f t="shared" si="203"/>
        <v>#DIV/0!</v>
      </c>
      <c r="H114" s="35" t="e">
        <f t="shared" si="203"/>
        <v>#DIV/0!</v>
      </c>
      <c r="I114" s="35" t="e">
        <f t="shared" si="203"/>
        <v>#DIV/0!</v>
      </c>
      <c r="J114" s="35" t="e">
        <f t="shared" si="203"/>
        <v>#DIV/0!</v>
      </c>
      <c r="K114" s="35" t="e">
        <f t="shared" si="203"/>
        <v>#DIV/0!</v>
      </c>
      <c r="L114" s="35" t="e">
        <f t="shared" si="203"/>
        <v>#DIV/0!</v>
      </c>
      <c r="M114" s="35" t="e">
        <f t="shared" si="203"/>
        <v>#DIV/0!</v>
      </c>
      <c r="N114" s="35" t="e">
        <f t="shared" si="203"/>
        <v>#DIV/0!</v>
      </c>
      <c r="O114" s="35" t="e">
        <f t="shared" si="203"/>
        <v>#DIV/0!</v>
      </c>
      <c r="P114" s="35">
        <f t="shared" si="203"/>
        <v>-41.232467898969944</v>
      </c>
      <c r="Q114" s="36"/>
      <c r="R114" s="35" t="e">
        <f t="shared" ref="R114:AD114" si="204">R113/R34</f>
        <v>#DIV/0!</v>
      </c>
      <c r="S114" s="35" t="e">
        <f t="shared" si="204"/>
        <v>#DIV/0!</v>
      </c>
      <c r="T114" s="35" t="e">
        <f t="shared" si="204"/>
        <v>#DIV/0!</v>
      </c>
      <c r="U114" s="35" t="e">
        <f t="shared" si="204"/>
        <v>#DIV/0!</v>
      </c>
      <c r="V114" s="35" t="e">
        <f t="shared" si="204"/>
        <v>#DIV/0!</v>
      </c>
      <c r="W114" s="35" t="e">
        <f t="shared" si="204"/>
        <v>#DIV/0!</v>
      </c>
      <c r="X114" s="35" t="e">
        <f t="shared" si="204"/>
        <v>#DIV/0!</v>
      </c>
      <c r="Y114" s="35" t="e">
        <f t="shared" si="204"/>
        <v>#DIV/0!</v>
      </c>
      <c r="Z114" s="35" t="e">
        <f t="shared" si="204"/>
        <v>#DIV/0!</v>
      </c>
      <c r="AA114" s="35" t="e">
        <f t="shared" si="204"/>
        <v>#DIV/0!</v>
      </c>
      <c r="AB114" s="35" t="e">
        <f t="shared" si="204"/>
        <v>#DIV/0!</v>
      </c>
      <c r="AC114" s="35" t="e">
        <f t="shared" si="204"/>
        <v>#DIV/0!</v>
      </c>
      <c r="AD114" s="35" t="e">
        <f t="shared" si="204"/>
        <v>#DIV/0!</v>
      </c>
      <c r="AE114" s="36"/>
      <c r="AF114" s="35" t="e">
        <f t="shared" ref="AF114:AR114" si="205">AF113/AF34</f>
        <v>#DIV/0!</v>
      </c>
      <c r="AG114" s="35" t="e">
        <f t="shared" si="205"/>
        <v>#DIV/0!</v>
      </c>
      <c r="AH114" s="35" t="e">
        <f t="shared" si="205"/>
        <v>#DIV/0!</v>
      </c>
      <c r="AI114" s="35" t="e">
        <f t="shared" si="205"/>
        <v>#DIV/0!</v>
      </c>
      <c r="AJ114" s="35" t="e">
        <f t="shared" si="205"/>
        <v>#DIV/0!</v>
      </c>
      <c r="AK114" s="35" t="e">
        <f t="shared" si="205"/>
        <v>#DIV/0!</v>
      </c>
      <c r="AL114" s="35" t="e">
        <f t="shared" si="205"/>
        <v>#DIV/0!</v>
      </c>
      <c r="AM114" s="35" t="e">
        <f t="shared" si="205"/>
        <v>#DIV/0!</v>
      </c>
      <c r="AN114" s="35" t="e">
        <f t="shared" si="205"/>
        <v>#DIV/0!</v>
      </c>
      <c r="AO114" s="35" t="e">
        <f t="shared" si="205"/>
        <v>#DIV/0!</v>
      </c>
      <c r="AP114" s="35" t="e">
        <f t="shared" si="205"/>
        <v>#DIV/0!</v>
      </c>
      <c r="AQ114" s="35" t="e">
        <f t="shared" si="205"/>
        <v>#DIV/0!</v>
      </c>
      <c r="AR114" s="35" t="e">
        <f t="shared" si="205"/>
        <v>#DIV/0!</v>
      </c>
      <c r="AS114" s="30"/>
    </row>
    <row r="115" spans="1:45" s="4" customFormat="1" ht="19.95" customHeight="1">
      <c r="A115" s="70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</row>
    <row r="116" spans="1:45" s="4" customFormat="1" ht="19.95" customHeight="1">
      <c r="A116" s="71" t="s">
        <v>84</v>
      </c>
      <c r="B116" s="31"/>
      <c r="C116" s="31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43">
        <f>SUM(D116,E116,F116,G116,H116,I116,J116,K116,L116,M116,N116,O116)</f>
        <v>0</v>
      </c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43">
        <f>SUM(R116,S116,T116,U116,V116,W116,X116,Y116,Z116,AA116,AB116,AC116)</f>
        <v>0</v>
      </c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43">
        <f>SUM(AF116,AG116,AH116,AI116,AJ116,AK116,AL116,AM116,AN116,AO116,AP116,AQ116)</f>
        <v>0</v>
      </c>
    </row>
    <row r="117" spans="1:45" s="6" customFormat="1" ht="10.050000000000001" customHeight="1" thickBot="1">
      <c r="A117" s="60"/>
      <c r="C117" s="16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</row>
    <row r="118" spans="1:45" s="4" customFormat="1" ht="19.95" customHeight="1" thickBot="1">
      <c r="A118" s="69" t="s">
        <v>85</v>
      </c>
      <c r="B118" s="32"/>
      <c r="C118" s="32"/>
      <c r="D118" s="33">
        <f>D113-D116</f>
        <v>-9389.9375</v>
      </c>
      <c r="E118" s="33">
        <f t="shared" ref="E118:P118" si="206">E113-E116</f>
        <v>-12557.9375</v>
      </c>
      <c r="F118" s="33">
        <f t="shared" si="206"/>
        <v>-12345.9375</v>
      </c>
      <c r="G118" s="33">
        <f t="shared" si="206"/>
        <v>-12345.9375</v>
      </c>
      <c r="H118" s="33">
        <f t="shared" si="206"/>
        <v>-12845.9375</v>
      </c>
      <c r="I118" s="33">
        <f t="shared" si="206"/>
        <v>-12345.9375</v>
      </c>
      <c r="J118" s="33">
        <f t="shared" si="206"/>
        <v>-12345.9375</v>
      </c>
      <c r="K118" s="33">
        <f t="shared" si="206"/>
        <v>-12345.9375</v>
      </c>
      <c r="L118" s="33">
        <f t="shared" si="206"/>
        <v>-12345.9375</v>
      </c>
      <c r="M118" s="33">
        <f t="shared" si="206"/>
        <v>-12545.9375</v>
      </c>
      <c r="N118" s="33">
        <f t="shared" si="206"/>
        <v>-12345.9375</v>
      </c>
      <c r="O118" s="33">
        <f t="shared" si="206"/>
        <v>-12345.9375</v>
      </c>
      <c r="P118" s="39">
        <f t="shared" si="206"/>
        <v>-146107.25</v>
      </c>
      <c r="Q118" s="42"/>
      <c r="R118" s="33">
        <f>R113-R116</f>
        <v>-12345.9375</v>
      </c>
      <c r="S118" s="33">
        <f t="shared" ref="S118:AD118" si="207">S113-S116</f>
        <v>-12545.9375</v>
      </c>
      <c r="T118" s="33">
        <f t="shared" si="207"/>
        <v>-12345.9375</v>
      </c>
      <c r="U118" s="33">
        <f t="shared" si="207"/>
        <v>-12345.9375</v>
      </c>
      <c r="V118" s="33">
        <f t="shared" si="207"/>
        <v>-12845.9375</v>
      </c>
      <c r="W118" s="33">
        <f t="shared" si="207"/>
        <v>-12345.9375</v>
      </c>
      <c r="X118" s="33">
        <f t="shared" si="207"/>
        <v>-12345.9375</v>
      </c>
      <c r="Y118" s="33">
        <f t="shared" si="207"/>
        <v>-12345.9375</v>
      </c>
      <c r="Z118" s="33">
        <f t="shared" si="207"/>
        <v>-12345.9375</v>
      </c>
      <c r="AA118" s="33">
        <f t="shared" si="207"/>
        <v>-12545.9375</v>
      </c>
      <c r="AB118" s="33">
        <f t="shared" si="207"/>
        <v>-12345.9375</v>
      </c>
      <c r="AC118" s="33">
        <f t="shared" si="207"/>
        <v>-12345.9375</v>
      </c>
      <c r="AD118" s="39">
        <f t="shared" si="207"/>
        <v>-149051.25</v>
      </c>
      <c r="AE118" s="42"/>
      <c r="AF118" s="33">
        <f>AF113-AF116</f>
        <v>-12345.9375</v>
      </c>
      <c r="AG118" s="33">
        <f t="shared" ref="AG118:AR118" si="208">AG113-AG116</f>
        <v>-12545.9375</v>
      </c>
      <c r="AH118" s="33">
        <f t="shared" si="208"/>
        <v>-12345.9375</v>
      </c>
      <c r="AI118" s="33">
        <f t="shared" si="208"/>
        <v>-12345.9375</v>
      </c>
      <c r="AJ118" s="33">
        <f t="shared" si="208"/>
        <v>-12845.9375</v>
      </c>
      <c r="AK118" s="33">
        <f t="shared" si="208"/>
        <v>-12345.9375</v>
      </c>
      <c r="AL118" s="33">
        <f t="shared" si="208"/>
        <v>-12345.9375</v>
      </c>
      <c r="AM118" s="33">
        <f t="shared" si="208"/>
        <v>-12345.9375</v>
      </c>
      <c r="AN118" s="33">
        <f t="shared" si="208"/>
        <v>-12345.9375</v>
      </c>
      <c r="AO118" s="33">
        <f t="shared" si="208"/>
        <v>-12545.9375</v>
      </c>
      <c r="AP118" s="33">
        <f t="shared" si="208"/>
        <v>-12345.9375</v>
      </c>
      <c r="AQ118" s="33">
        <f t="shared" si="208"/>
        <v>-12345.9375</v>
      </c>
      <c r="AR118" s="39">
        <f t="shared" si="208"/>
        <v>-149051.25</v>
      </c>
    </row>
    <row r="119" spans="1:45" s="4" customFormat="1" ht="19.95" customHeight="1">
      <c r="A119" s="70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5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5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5"/>
    </row>
    <row r="120" spans="1:45" s="4" customFormat="1" ht="19.95" customHeight="1">
      <c r="A120" s="71" t="s">
        <v>86</v>
      </c>
      <c r="B120" s="31"/>
      <c r="C120" s="31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43">
        <f>SUM(D120,E120,F120,G120,H120,I120,J120,K120,L120,M120,N120,O120)</f>
        <v>0</v>
      </c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43">
        <f>SUM(R120,S120,T120,U120,V120,W120,X120,Y120,Z120,AA120,AB120,AC120)</f>
        <v>0</v>
      </c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43">
        <f>SUM(AF120,AG120,AH120,AI120,AJ120,AK120,AL120,AM120,AN120,AO120,AP120,AQ120)</f>
        <v>0</v>
      </c>
    </row>
    <row r="121" spans="1:45" s="6" customFormat="1" ht="10.050000000000001" customHeight="1" thickBot="1">
      <c r="A121" s="60"/>
      <c r="C121" s="16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:45" s="4" customFormat="1" ht="19.95" customHeight="1" thickBot="1">
      <c r="A122" s="69" t="s">
        <v>87</v>
      </c>
      <c r="B122" s="32"/>
      <c r="C122" s="32"/>
      <c r="D122" s="33">
        <f>D118-D120</f>
        <v>-9389.9375</v>
      </c>
      <c r="E122" s="33">
        <f t="shared" ref="E122:P122" si="209">E118-E120</f>
        <v>-12557.9375</v>
      </c>
      <c r="F122" s="33">
        <f t="shared" si="209"/>
        <v>-12345.9375</v>
      </c>
      <c r="G122" s="33">
        <f t="shared" si="209"/>
        <v>-12345.9375</v>
      </c>
      <c r="H122" s="33">
        <f t="shared" si="209"/>
        <v>-12845.9375</v>
      </c>
      <c r="I122" s="33">
        <f t="shared" si="209"/>
        <v>-12345.9375</v>
      </c>
      <c r="J122" s="33">
        <f t="shared" si="209"/>
        <v>-12345.9375</v>
      </c>
      <c r="K122" s="33">
        <f t="shared" si="209"/>
        <v>-12345.9375</v>
      </c>
      <c r="L122" s="33">
        <f t="shared" si="209"/>
        <v>-12345.9375</v>
      </c>
      <c r="M122" s="33">
        <f t="shared" si="209"/>
        <v>-12545.9375</v>
      </c>
      <c r="N122" s="33">
        <f t="shared" si="209"/>
        <v>-12345.9375</v>
      </c>
      <c r="O122" s="33">
        <f t="shared" si="209"/>
        <v>-12345.9375</v>
      </c>
      <c r="P122" s="39">
        <f t="shared" si="209"/>
        <v>-146107.25</v>
      </c>
      <c r="Q122" s="42"/>
      <c r="R122" s="33">
        <f>R118-R120</f>
        <v>-12345.9375</v>
      </c>
      <c r="S122" s="33">
        <f t="shared" ref="S122:AD122" si="210">S118-S120</f>
        <v>-12545.9375</v>
      </c>
      <c r="T122" s="33">
        <f t="shared" si="210"/>
        <v>-12345.9375</v>
      </c>
      <c r="U122" s="33">
        <f t="shared" si="210"/>
        <v>-12345.9375</v>
      </c>
      <c r="V122" s="33">
        <f t="shared" si="210"/>
        <v>-12845.9375</v>
      </c>
      <c r="W122" s="33">
        <f t="shared" si="210"/>
        <v>-12345.9375</v>
      </c>
      <c r="X122" s="33">
        <f t="shared" si="210"/>
        <v>-12345.9375</v>
      </c>
      <c r="Y122" s="33">
        <f t="shared" si="210"/>
        <v>-12345.9375</v>
      </c>
      <c r="Z122" s="33">
        <f t="shared" si="210"/>
        <v>-12345.9375</v>
      </c>
      <c r="AA122" s="33">
        <f t="shared" si="210"/>
        <v>-12545.9375</v>
      </c>
      <c r="AB122" s="33">
        <f t="shared" si="210"/>
        <v>-12345.9375</v>
      </c>
      <c r="AC122" s="33">
        <f t="shared" si="210"/>
        <v>-12345.9375</v>
      </c>
      <c r="AD122" s="39">
        <f t="shared" si="210"/>
        <v>-149051.25</v>
      </c>
      <c r="AE122" s="42"/>
      <c r="AF122" s="33">
        <f>AF118-AF120</f>
        <v>-12345.9375</v>
      </c>
      <c r="AG122" s="33">
        <f t="shared" ref="AG122:AR122" si="211">AG118-AG120</f>
        <v>-12545.9375</v>
      </c>
      <c r="AH122" s="33">
        <f t="shared" si="211"/>
        <v>-12345.9375</v>
      </c>
      <c r="AI122" s="33">
        <f t="shared" si="211"/>
        <v>-12345.9375</v>
      </c>
      <c r="AJ122" s="33">
        <f t="shared" si="211"/>
        <v>-12845.9375</v>
      </c>
      <c r="AK122" s="33">
        <f t="shared" si="211"/>
        <v>-12345.9375</v>
      </c>
      <c r="AL122" s="33">
        <f t="shared" si="211"/>
        <v>-12345.9375</v>
      </c>
      <c r="AM122" s="33">
        <f t="shared" si="211"/>
        <v>-12345.9375</v>
      </c>
      <c r="AN122" s="33">
        <f t="shared" si="211"/>
        <v>-12345.9375</v>
      </c>
      <c r="AO122" s="33">
        <f t="shared" si="211"/>
        <v>-12545.9375</v>
      </c>
      <c r="AP122" s="33">
        <f t="shared" si="211"/>
        <v>-12345.9375</v>
      </c>
      <c r="AQ122" s="33">
        <f t="shared" si="211"/>
        <v>-12345.9375</v>
      </c>
      <c r="AR122" s="39">
        <f t="shared" si="211"/>
        <v>-149051.25</v>
      </c>
    </row>
    <row r="123" spans="1:45" s="6" customFormat="1" ht="10.050000000000001" customHeight="1">
      <c r="A123" s="60"/>
      <c r="C123" s="16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</row>
    <row r="124" spans="1:45" s="4" customFormat="1" ht="19.95" customHeight="1">
      <c r="A124" s="71" t="s">
        <v>88</v>
      </c>
      <c r="B124" s="31"/>
      <c r="C124" s="31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43">
        <f>SUM(D124,E124,F124,G124,H124,I124,J124,K124,L124,M124,N124,O124)</f>
        <v>0</v>
      </c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43">
        <f>SUM(R124,S124,T124,U124,V124,W124,X124,Y124,Z124,AA124,AB124,AC124)</f>
        <v>0</v>
      </c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43">
        <f>SUM(AF124,AG124,AH124,AI124,AJ124,AK124,AL124,AM124,AN124,AO124,AP124,AQ124)</f>
        <v>0</v>
      </c>
    </row>
    <row r="125" spans="1:45" s="4" customFormat="1" ht="19.95" customHeight="1" thickBot="1">
      <c r="A125" s="63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5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5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5"/>
    </row>
    <row r="126" spans="1:45" s="4" customFormat="1" ht="19.95" customHeight="1" thickBot="1">
      <c r="A126" s="69" t="s">
        <v>89</v>
      </c>
      <c r="B126" s="32"/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9">
        <f t="shared" ref="P126" si="212">P122-P124</f>
        <v>-146107.25</v>
      </c>
      <c r="Q126" s="42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9">
        <f t="shared" ref="AD126" si="213">AD122-AD124</f>
        <v>-149051.25</v>
      </c>
      <c r="AE126" s="42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9">
        <f t="shared" ref="AR126" si="214">AR122-AR124</f>
        <v>-149051.25</v>
      </c>
    </row>
    <row r="127" spans="1:45" s="9" customFormat="1" ht="19.95" customHeight="1">
      <c r="A127" s="66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spans="1:45" s="9" customFormat="1" ht="19.95" customHeight="1">
      <c r="A128" s="66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</row>
    <row r="129" spans="1:44" s="4" customFormat="1" ht="19.95" customHeight="1">
      <c r="A129" s="58" t="s">
        <v>90</v>
      </c>
      <c r="D129" s="11" t="str">
        <f t="shared" ref="D129:P129" si="215">D3</f>
        <v>Jan</v>
      </c>
      <c r="E129" s="11" t="str">
        <f t="shared" si="215"/>
        <v>Feb</v>
      </c>
      <c r="F129" s="11" t="str">
        <f t="shared" si="215"/>
        <v>März</v>
      </c>
      <c r="G129" s="11" t="str">
        <f t="shared" si="215"/>
        <v>April</v>
      </c>
      <c r="H129" s="11" t="str">
        <f t="shared" si="215"/>
        <v>Mai</v>
      </c>
      <c r="I129" s="11" t="str">
        <f t="shared" si="215"/>
        <v>Juni</v>
      </c>
      <c r="J129" s="11" t="str">
        <f t="shared" si="215"/>
        <v>Juli</v>
      </c>
      <c r="K129" s="11" t="str">
        <f t="shared" si="215"/>
        <v>August</v>
      </c>
      <c r="L129" s="11" t="str">
        <f t="shared" si="215"/>
        <v>Sept</v>
      </c>
      <c r="M129" s="11" t="str">
        <f t="shared" si="215"/>
        <v>Okt</v>
      </c>
      <c r="N129" s="11" t="str">
        <f t="shared" si="215"/>
        <v>Nov</v>
      </c>
      <c r="O129" s="11" t="str">
        <f t="shared" si="215"/>
        <v>Dez</v>
      </c>
      <c r="P129" s="11" t="str">
        <f t="shared" si="215"/>
        <v>Total 2023</v>
      </c>
      <c r="R129" s="11" t="str">
        <f t="shared" ref="R129:AD129" si="216">R3</f>
        <v>Jan</v>
      </c>
      <c r="S129" s="11" t="str">
        <f t="shared" si="216"/>
        <v>Feb</v>
      </c>
      <c r="T129" s="11" t="str">
        <f t="shared" si="216"/>
        <v>März</v>
      </c>
      <c r="U129" s="11" t="str">
        <f t="shared" si="216"/>
        <v>April</v>
      </c>
      <c r="V129" s="11" t="str">
        <f t="shared" si="216"/>
        <v>Mai</v>
      </c>
      <c r="W129" s="11" t="str">
        <f t="shared" si="216"/>
        <v>Juni</v>
      </c>
      <c r="X129" s="11" t="str">
        <f t="shared" si="216"/>
        <v>Juli</v>
      </c>
      <c r="Y129" s="11" t="str">
        <f t="shared" si="216"/>
        <v>August</v>
      </c>
      <c r="Z129" s="11" t="str">
        <f t="shared" si="216"/>
        <v>Sept</v>
      </c>
      <c r="AA129" s="11" t="str">
        <f t="shared" si="216"/>
        <v>Okt</v>
      </c>
      <c r="AB129" s="11" t="str">
        <f t="shared" si="216"/>
        <v>Nov</v>
      </c>
      <c r="AC129" s="11" t="str">
        <f t="shared" si="216"/>
        <v>Dez</v>
      </c>
      <c r="AD129" s="11" t="str">
        <f t="shared" si="216"/>
        <v>Total 2024</v>
      </c>
      <c r="AF129" s="11" t="str">
        <f t="shared" ref="AF129:AR129" si="217">AF3</f>
        <v>Jan</v>
      </c>
      <c r="AG129" s="11" t="str">
        <f t="shared" si="217"/>
        <v>Feb</v>
      </c>
      <c r="AH129" s="11" t="str">
        <f t="shared" si="217"/>
        <v>März</v>
      </c>
      <c r="AI129" s="11" t="str">
        <f t="shared" si="217"/>
        <v>April</v>
      </c>
      <c r="AJ129" s="11" t="str">
        <f t="shared" si="217"/>
        <v>Mai</v>
      </c>
      <c r="AK129" s="11" t="str">
        <f t="shared" si="217"/>
        <v>Juni</v>
      </c>
      <c r="AL129" s="11" t="str">
        <f t="shared" si="217"/>
        <v>Juli</v>
      </c>
      <c r="AM129" s="11" t="str">
        <f t="shared" si="217"/>
        <v>August</v>
      </c>
      <c r="AN129" s="11" t="str">
        <f t="shared" si="217"/>
        <v>Sept</v>
      </c>
      <c r="AO129" s="11" t="str">
        <f t="shared" si="217"/>
        <v>Okt</v>
      </c>
      <c r="AP129" s="11" t="str">
        <f t="shared" si="217"/>
        <v>Nov</v>
      </c>
      <c r="AQ129" s="11" t="str">
        <f t="shared" si="217"/>
        <v>Dez</v>
      </c>
      <c r="AR129" s="11" t="str">
        <f t="shared" si="217"/>
        <v>Total 2025</v>
      </c>
    </row>
    <row r="130" spans="1:44" s="4" customFormat="1" ht="19.95" customHeight="1">
      <c r="A130" s="72" t="s">
        <v>91</v>
      </c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7">
        <f>SUM(D130,E130,F130,G130,H130,I130,J130,K130,L130,M130,N130,O130)</f>
        <v>0</v>
      </c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7">
        <f>SUM(R130,S130,T130,U130,V130,W130,X130,Y130,Z130,AA130,AB130,AC130)</f>
        <v>0</v>
      </c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7">
        <f>SUM(AF130,AG130,AH130,AI130,AJ130,AK130,AL130,AM130,AN130,AO130,AP130,AQ130)</f>
        <v>0</v>
      </c>
    </row>
    <row r="131" spans="1:44" s="4" customFormat="1" ht="19.95" customHeight="1">
      <c r="A131" s="72" t="s">
        <v>109</v>
      </c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7">
        <f>SUM(D131,E131,F131,G131,H131,I131,J131,K131,L131,M131,N131,O131)</f>
        <v>0</v>
      </c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7">
        <f>SUM(R131,S131,T131,U131,V131,W131,X131,Y131,Z131,AA131,AB131,AC131)</f>
        <v>0</v>
      </c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7">
        <f>SUM(AF131,AG131,AH131,AI131,AJ131,AK131,AL131,AM131,AN131,AO131,AP131,AQ131)</f>
        <v>0</v>
      </c>
    </row>
    <row r="132" spans="1:44" s="4" customFormat="1" ht="19.95" customHeight="1">
      <c r="A132" s="72" t="s">
        <v>92</v>
      </c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7">
        <f>SUM(D132,E132,F132,G132,H132,I132,J132,K132,L132,M132,N132,O132)</f>
        <v>0</v>
      </c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7">
        <f>SUM(R132,S132,T132,U132,V132,W132,X132,Y132,Z132,AA132,AB132,AC132)</f>
        <v>0</v>
      </c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7">
        <f>SUM(AF132,AG132,AH132,AI132,AJ132,AK132,AL132,AM132,AN132,AO132,AP132,AQ132)</f>
        <v>0</v>
      </c>
    </row>
    <row r="133" spans="1:44" s="4" customFormat="1" ht="19.95" customHeight="1" thickBot="1">
      <c r="A133" s="72" t="s">
        <v>93</v>
      </c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7">
        <f>SUM(D133,E133,F133,G133,H133,I133,J133,K133,L133,M133,N133,O133)</f>
        <v>0</v>
      </c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7">
        <f>SUM(R133,S133,T133,U133,V133,W133,X133,Y133,Z133,AA133,AB133,AC133)</f>
        <v>0</v>
      </c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7">
        <f>SUM(AF133,AG133,AH133,AI133,AJ133,AK133,AL133,AM133,AN133,AO133,AP133,AQ133)</f>
        <v>0</v>
      </c>
    </row>
    <row r="134" spans="1:44" s="6" customFormat="1" ht="19.95" customHeight="1" thickBot="1">
      <c r="A134" s="64" t="s">
        <v>94</v>
      </c>
      <c r="B134" s="22"/>
      <c r="C134" s="22"/>
      <c r="D134" s="23">
        <f t="shared" ref="D134:P134" si="218">SUM(D130:D133)</f>
        <v>0</v>
      </c>
      <c r="E134" s="23">
        <f t="shared" si="218"/>
        <v>0</v>
      </c>
      <c r="F134" s="23">
        <f t="shared" si="218"/>
        <v>0</v>
      </c>
      <c r="G134" s="23">
        <f t="shared" si="218"/>
        <v>0</v>
      </c>
      <c r="H134" s="23">
        <f t="shared" si="218"/>
        <v>0</v>
      </c>
      <c r="I134" s="23">
        <f t="shared" si="218"/>
        <v>0</v>
      </c>
      <c r="J134" s="23">
        <f t="shared" si="218"/>
        <v>0</v>
      </c>
      <c r="K134" s="23">
        <f t="shared" si="218"/>
        <v>0</v>
      </c>
      <c r="L134" s="23">
        <f t="shared" si="218"/>
        <v>0</v>
      </c>
      <c r="M134" s="23">
        <f t="shared" si="218"/>
        <v>0</v>
      </c>
      <c r="N134" s="23">
        <f t="shared" si="218"/>
        <v>0</v>
      </c>
      <c r="O134" s="23">
        <f t="shared" si="218"/>
        <v>0</v>
      </c>
      <c r="P134" s="20">
        <f t="shared" si="218"/>
        <v>0</v>
      </c>
      <c r="Q134" s="41"/>
      <c r="R134" s="23">
        <f t="shared" ref="R134:AD134" si="219">SUM(R130:R133)</f>
        <v>0</v>
      </c>
      <c r="S134" s="23">
        <f t="shared" si="219"/>
        <v>0</v>
      </c>
      <c r="T134" s="23">
        <f t="shared" si="219"/>
        <v>0</v>
      </c>
      <c r="U134" s="23">
        <f t="shared" si="219"/>
        <v>0</v>
      </c>
      <c r="V134" s="23">
        <f t="shared" si="219"/>
        <v>0</v>
      </c>
      <c r="W134" s="23">
        <f t="shared" si="219"/>
        <v>0</v>
      </c>
      <c r="X134" s="23">
        <f t="shared" si="219"/>
        <v>0</v>
      </c>
      <c r="Y134" s="23">
        <f t="shared" si="219"/>
        <v>0</v>
      </c>
      <c r="Z134" s="23">
        <f t="shared" si="219"/>
        <v>0</v>
      </c>
      <c r="AA134" s="23">
        <f t="shared" si="219"/>
        <v>0</v>
      </c>
      <c r="AB134" s="23">
        <f t="shared" si="219"/>
        <v>0</v>
      </c>
      <c r="AC134" s="23">
        <f t="shared" si="219"/>
        <v>0</v>
      </c>
      <c r="AD134" s="20">
        <f t="shared" si="219"/>
        <v>0</v>
      </c>
      <c r="AE134" s="41"/>
      <c r="AF134" s="23">
        <f t="shared" ref="AF134:AR134" si="220">SUM(AF130:AF133)</f>
        <v>0</v>
      </c>
      <c r="AG134" s="23">
        <f t="shared" si="220"/>
        <v>0</v>
      </c>
      <c r="AH134" s="23">
        <f t="shared" si="220"/>
        <v>0</v>
      </c>
      <c r="AI134" s="23">
        <f t="shared" si="220"/>
        <v>0</v>
      </c>
      <c r="AJ134" s="23">
        <f t="shared" si="220"/>
        <v>0</v>
      </c>
      <c r="AK134" s="23">
        <f t="shared" si="220"/>
        <v>0</v>
      </c>
      <c r="AL134" s="23">
        <f t="shared" si="220"/>
        <v>0</v>
      </c>
      <c r="AM134" s="23">
        <f t="shared" si="220"/>
        <v>0</v>
      </c>
      <c r="AN134" s="23">
        <f t="shared" si="220"/>
        <v>0</v>
      </c>
      <c r="AO134" s="23">
        <f t="shared" si="220"/>
        <v>0</v>
      </c>
      <c r="AP134" s="23">
        <f t="shared" si="220"/>
        <v>0</v>
      </c>
      <c r="AQ134" s="23">
        <f t="shared" si="220"/>
        <v>0</v>
      </c>
      <c r="AR134" s="20">
        <f t="shared" si="220"/>
        <v>0</v>
      </c>
    </row>
    <row r="135" spans="1:44" s="4" customFormat="1" ht="19.95" customHeight="1">
      <c r="A135" s="63"/>
    </row>
    <row r="136" spans="1:44" s="4" customFormat="1" ht="19.95" customHeight="1">
      <c r="A136" s="63"/>
    </row>
    <row r="137" spans="1:44" s="4" customFormat="1" ht="19.95" customHeight="1">
      <c r="A137" s="58" t="s">
        <v>95</v>
      </c>
      <c r="D137" s="47" t="str">
        <f t="shared" ref="D137:P137" si="221">D129</f>
        <v>Jan</v>
      </c>
      <c r="E137" s="47" t="str">
        <f t="shared" si="221"/>
        <v>Feb</v>
      </c>
      <c r="F137" s="47" t="str">
        <f t="shared" si="221"/>
        <v>März</v>
      </c>
      <c r="G137" s="47" t="str">
        <f t="shared" si="221"/>
        <v>April</v>
      </c>
      <c r="H137" s="47" t="str">
        <f t="shared" si="221"/>
        <v>Mai</v>
      </c>
      <c r="I137" s="47" t="str">
        <f t="shared" si="221"/>
        <v>Juni</v>
      </c>
      <c r="J137" s="47" t="str">
        <f t="shared" si="221"/>
        <v>Juli</v>
      </c>
      <c r="K137" s="47" t="str">
        <f t="shared" si="221"/>
        <v>August</v>
      </c>
      <c r="L137" s="47" t="str">
        <f t="shared" si="221"/>
        <v>Sept</v>
      </c>
      <c r="M137" s="47" t="str">
        <f t="shared" si="221"/>
        <v>Okt</v>
      </c>
      <c r="N137" s="47" t="str">
        <f t="shared" si="221"/>
        <v>Nov</v>
      </c>
      <c r="O137" s="47" t="str">
        <f t="shared" si="221"/>
        <v>Dez</v>
      </c>
      <c r="P137" s="47" t="str">
        <f t="shared" si="221"/>
        <v>Total 2023</v>
      </c>
      <c r="R137" s="47" t="str">
        <f t="shared" ref="R137:AD137" si="222">R129</f>
        <v>Jan</v>
      </c>
      <c r="S137" s="47" t="str">
        <f t="shared" si="222"/>
        <v>Feb</v>
      </c>
      <c r="T137" s="47" t="str">
        <f t="shared" si="222"/>
        <v>März</v>
      </c>
      <c r="U137" s="47" t="str">
        <f t="shared" si="222"/>
        <v>April</v>
      </c>
      <c r="V137" s="47" t="str">
        <f t="shared" si="222"/>
        <v>Mai</v>
      </c>
      <c r="W137" s="47" t="str">
        <f t="shared" si="222"/>
        <v>Juni</v>
      </c>
      <c r="X137" s="47" t="str">
        <f t="shared" si="222"/>
        <v>Juli</v>
      </c>
      <c r="Y137" s="47" t="str">
        <f t="shared" si="222"/>
        <v>August</v>
      </c>
      <c r="Z137" s="47" t="str">
        <f t="shared" si="222"/>
        <v>Sept</v>
      </c>
      <c r="AA137" s="47" t="str">
        <f t="shared" si="222"/>
        <v>Okt</v>
      </c>
      <c r="AB137" s="47" t="str">
        <f t="shared" si="222"/>
        <v>Nov</v>
      </c>
      <c r="AC137" s="47" t="str">
        <f t="shared" si="222"/>
        <v>Dez</v>
      </c>
      <c r="AD137" s="47" t="str">
        <f t="shared" si="222"/>
        <v>Total 2024</v>
      </c>
      <c r="AF137" s="47" t="str">
        <f t="shared" ref="AF137:AR137" si="223">AF129</f>
        <v>Jan</v>
      </c>
      <c r="AG137" s="47" t="str">
        <f t="shared" si="223"/>
        <v>Feb</v>
      </c>
      <c r="AH137" s="47" t="str">
        <f t="shared" si="223"/>
        <v>März</v>
      </c>
      <c r="AI137" s="47" t="str">
        <f t="shared" si="223"/>
        <v>April</v>
      </c>
      <c r="AJ137" s="47" t="str">
        <f t="shared" si="223"/>
        <v>Mai</v>
      </c>
      <c r="AK137" s="47" t="str">
        <f t="shared" si="223"/>
        <v>Juni</v>
      </c>
      <c r="AL137" s="47" t="str">
        <f t="shared" si="223"/>
        <v>Juli</v>
      </c>
      <c r="AM137" s="47" t="str">
        <f t="shared" si="223"/>
        <v>August</v>
      </c>
      <c r="AN137" s="47" t="str">
        <f t="shared" si="223"/>
        <v>Sept</v>
      </c>
      <c r="AO137" s="47" t="str">
        <f t="shared" si="223"/>
        <v>Okt</v>
      </c>
      <c r="AP137" s="47" t="str">
        <f t="shared" si="223"/>
        <v>Nov</v>
      </c>
      <c r="AQ137" s="47" t="str">
        <f t="shared" si="223"/>
        <v>Dez</v>
      </c>
      <c r="AR137" s="47" t="str">
        <f t="shared" si="223"/>
        <v>Total 2025</v>
      </c>
    </row>
    <row r="138" spans="1:44" s="4" customFormat="1" ht="19.95" customHeight="1">
      <c r="A138" s="63" t="s">
        <v>96</v>
      </c>
      <c r="D138" s="44">
        <v>0</v>
      </c>
      <c r="E138" s="45">
        <f t="shared" ref="E138" si="224">D150</f>
        <v>8410.0625</v>
      </c>
      <c r="F138" s="45">
        <f t="shared" ref="F138" si="225">E150</f>
        <v>-4147.875</v>
      </c>
      <c r="G138" s="45">
        <f t="shared" ref="G138" si="226">F150</f>
        <v>-16493.8125</v>
      </c>
      <c r="H138" s="45">
        <f t="shared" ref="H138" si="227">G150</f>
        <v>-28839.75</v>
      </c>
      <c r="I138" s="45">
        <f t="shared" ref="I138" si="228">H150</f>
        <v>-41685.6875</v>
      </c>
      <c r="J138" s="45">
        <f t="shared" ref="J138" si="229">I150</f>
        <v>-54031.625</v>
      </c>
      <c r="K138" s="45">
        <f t="shared" ref="K138" si="230">J150</f>
        <v>-66377.5625</v>
      </c>
      <c r="L138" s="45">
        <f t="shared" ref="L138" si="231">K150</f>
        <v>-78723.5</v>
      </c>
      <c r="M138" s="45">
        <f t="shared" ref="M138" si="232">L150</f>
        <v>-91069.4375</v>
      </c>
      <c r="N138" s="45">
        <f t="shared" ref="N138" si="233">M150</f>
        <v>-103615.375</v>
      </c>
      <c r="O138" s="45">
        <f t="shared" ref="O138" si="234">N150</f>
        <v>-115961.3125</v>
      </c>
      <c r="P138" s="12">
        <f>D138</f>
        <v>0</v>
      </c>
      <c r="R138" s="44">
        <f>O150</f>
        <v>-128307.25</v>
      </c>
      <c r="S138" s="45">
        <f t="shared" ref="S138:AC138" si="235">R150</f>
        <v>-140653.1875</v>
      </c>
      <c r="T138" s="45">
        <f t="shared" si="235"/>
        <v>-153199.125</v>
      </c>
      <c r="U138" s="45">
        <f t="shared" si="235"/>
        <v>-165545.0625</v>
      </c>
      <c r="V138" s="45">
        <f t="shared" si="235"/>
        <v>-177891</v>
      </c>
      <c r="W138" s="45">
        <f t="shared" si="235"/>
        <v>-190736.9375</v>
      </c>
      <c r="X138" s="45">
        <f t="shared" si="235"/>
        <v>-203082.875</v>
      </c>
      <c r="Y138" s="45">
        <f t="shared" si="235"/>
        <v>-215428.8125</v>
      </c>
      <c r="Z138" s="45">
        <f t="shared" si="235"/>
        <v>-227774.75</v>
      </c>
      <c r="AA138" s="45">
        <f t="shared" si="235"/>
        <v>-240120.6875</v>
      </c>
      <c r="AB138" s="45">
        <f t="shared" si="235"/>
        <v>-252666.625</v>
      </c>
      <c r="AC138" s="45">
        <f t="shared" si="235"/>
        <v>-265012.5625</v>
      </c>
      <c r="AD138" s="12">
        <f>R138</f>
        <v>-128307.25</v>
      </c>
      <c r="AF138" s="46">
        <f>AC150</f>
        <v>-277358.5</v>
      </c>
      <c r="AG138" s="45">
        <f t="shared" ref="AG138:AQ138" si="236">AF150</f>
        <v>-289704.4375</v>
      </c>
      <c r="AH138" s="45">
        <f t="shared" si="236"/>
        <v>-302250.375</v>
      </c>
      <c r="AI138" s="45">
        <f t="shared" si="236"/>
        <v>-314596.3125</v>
      </c>
      <c r="AJ138" s="45">
        <f t="shared" si="236"/>
        <v>-326942.25</v>
      </c>
      <c r="AK138" s="45">
        <f t="shared" si="236"/>
        <v>-339788.1875</v>
      </c>
      <c r="AL138" s="45">
        <f t="shared" si="236"/>
        <v>-352134.125</v>
      </c>
      <c r="AM138" s="45">
        <f t="shared" si="236"/>
        <v>-364480.0625</v>
      </c>
      <c r="AN138" s="45">
        <f t="shared" si="236"/>
        <v>-376826</v>
      </c>
      <c r="AO138" s="45">
        <f t="shared" si="236"/>
        <v>-389171.9375</v>
      </c>
      <c r="AP138" s="45">
        <f t="shared" si="236"/>
        <v>-401717.875</v>
      </c>
      <c r="AQ138" s="45">
        <f t="shared" si="236"/>
        <v>-414063.8125</v>
      </c>
      <c r="AR138" s="12">
        <f>AF138</f>
        <v>-277358.5</v>
      </c>
    </row>
    <row r="139" spans="1:44" s="4" customFormat="1" ht="19.95" customHeight="1">
      <c r="A139" s="73" t="s">
        <v>97</v>
      </c>
      <c r="D139" s="49">
        <v>-2200</v>
      </c>
      <c r="E139" s="21"/>
      <c r="F139" s="21"/>
      <c r="G139" s="48"/>
      <c r="H139" s="21"/>
      <c r="I139" s="21"/>
      <c r="J139" s="21"/>
      <c r="K139" s="21"/>
      <c r="L139" s="21"/>
      <c r="N139" s="21"/>
      <c r="O139" s="21"/>
      <c r="P139" s="7">
        <f>SUM(D139,E139,F139,G139,H139,I139,J139,K139,L139,M139,N139,O139)</f>
        <v>-2200</v>
      </c>
      <c r="R139" s="21"/>
      <c r="S139" s="21">
        <v>0</v>
      </c>
      <c r="T139" s="21">
        <v>0</v>
      </c>
      <c r="U139" s="48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7">
        <f>SUM(R139,S139,T139,U139,V139,W139,X139,Y139,Z139,AA139,AB139,AC139)</f>
        <v>0</v>
      </c>
      <c r="AF139" s="21">
        <v>0</v>
      </c>
      <c r="AG139" s="21">
        <v>0</v>
      </c>
      <c r="AH139" s="21">
        <v>0</v>
      </c>
      <c r="AI139" s="21">
        <v>0</v>
      </c>
      <c r="AJ139" s="21">
        <v>0</v>
      </c>
      <c r="AK139" s="21">
        <v>0</v>
      </c>
      <c r="AL139" s="21">
        <v>0</v>
      </c>
      <c r="AM139" s="21">
        <v>0</v>
      </c>
      <c r="AN139" s="21">
        <v>0</v>
      </c>
      <c r="AO139" s="21">
        <v>0</v>
      </c>
      <c r="AP139" s="21">
        <v>0</v>
      </c>
      <c r="AQ139" s="21">
        <v>0</v>
      </c>
      <c r="AR139" s="12">
        <f>AF139</f>
        <v>0</v>
      </c>
    </row>
    <row r="140" spans="1:44" s="4" customFormat="1" ht="19.95" customHeight="1">
      <c r="A140" s="73" t="s">
        <v>98</v>
      </c>
      <c r="D140" s="49">
        <v>20000</v>
      </c>
      <c r="E140" s="21"/>
      <c r="F140" s="21"/>
      <c r="G140" s="21"/>
      <c r="H140" s="21"/>
      <c r="I140" s="21"/>
      <c r="J140" s="21"/>
      <c r="K140" s="21"/>
      <c r="L140" s="21"/>
      <c r="N140" s="21"/>
      <c r="O140" s="21"/>
      <c r="P140" s="7">
        <f>SUM(D140,E140,F140,G140,H140,I140,J140,K140,L140,M140,N140,O140)</f>
        <v>20000</v>
      </c>
      <c r="R140" s="21"/>
      <c r="S140" s="21"/>
      <c r="T140" s="21"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7">
        <f>SUM(R140,S140,T140,U140,V140,W140,X140,Y140,Z140,AA140,AB140,AC140)</f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M140" s="21">
        <v>0</v>
      </c>
      <c r="AN140" s="21">
        <v>0</v>
      </c>
      <c r="AO140" s="21">
        <v>0</v>
      </c>
      <c r="AP140" s="21">
        <v>0</v>
      </c>
      <c r="AQ140" s="21">
        <v>0</v>
      </c>
      <c r="AR140" s="7">
        <f>SUM(AF140,AG140,AH140,AI140,AJ140,AK140,AL140,AM140,AN140,AO140,AP140,AQ140)</f>
        <v>0</v>
      </c>
    </row>
    <row r="141" spans="1:44" s="4" customFormat="1" ht="19.95" customHeight="1">
      <c r="A141" s="63" t="s">
        <v>99</v>
      </c>
      <c r="D141" s="21"/>
      <c r="E141" s="21"/>
      <c r="F141" s="21"/>
      <c r="G141" s="21"/>
      <c r="H141" s="21"/>
      <c r="I141" s="21"/>
      <c r="J141" s="21"/>
      <c r="K141" s="21"/>
      <c r="L141" s="21"/>
      <c r="M141" s="21">
        <v>0</v>
      </c>
      <c r="N141" s="21"/>
      <c r="O141" s="21"/>
      <c r="P141" s="7">
        <f>SUM(D141,E141,F141,G141,H141,I141,J141,K141,L141,M141,N141,O141)</f>
        <v>0</v>
      </c>
      <c r="R141" s="21"/>
      <c r="S141" s="21"/>
      <c r="T141" s="21"/>
      <c r="U141" s="21"/>
      <c r="V141" s="21"/>
      <c r="W141" s="21"/>
      <c r="X141" s="21"/>
      <c r="Y141" s="21"/>
      <c r="Z141" s="21"/>
      <c r="AA141" s="21">
        <v>0</v>
      </c>
      <c r="AB141" s="21"/>
      <c r="AC141" s="21"/>
      <c r="AD141" s="7">
        <f>SUM(R141,S141,T141,U141,V141,W141,X141,Y141,Z141,AA141,AB141,AC141)</f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7">
        <f>SUM(AF141,AG141,AH141,AI141,AJ141,AK141,AL141,AM141,AN141,AO141,AP141,AQ141)</f>
        <v>0</v>
      </c>
    </row>
    <row r="142" spans="1:44" s="4" customFormat="1" ht="19.95" customHeight="1">
      <c r="A142" s="58" t="s">
        <v>100</v>
      </c>
      <c r="D142" s="51">
        <f t="shared" ref="D142:P142" si="237">SUM(D138:D141)</f>
        <v>17800</v>
      </c>
      <c r="E142" s="51">
        <f t="shared" si="237"/>
        <v>8410.0625</v>
      </c>
      <c r="F142" s="51">
        <f t="shared" si="237"/>
        <v>-4147.875</v>
      </c>
      <c r="G142" s="51">
        <f t="shared" si="237"/>
        <v>-16493.8125</v>
      </c>
      <c r="H142" s="51">
        <f t="shared" si="237"/>
        <v>-28839.75</v>
      </c>
      <c r="I142" s="51">
        <f t="shared" si="237"/>
        <v>-41685.6875</v>
      </c>
      <c r="J142" s="51">
        <f t="shared" si="237"/>
        <v>-54031.625</v>
      </c>
      <c r="K142" s="51">
        <f t="shared" si="237"/>
        <v>-66377.5625</v>
      </c>
      <c r="L142" s="51">
        <f t="shared" si="237"/>
        <v>-78723.5</v>
      </c>
      <c r="M142" s="51">
        <f t="shared" si="237"/>
        <v>-91069.4375</v>
      </c>
      <c r="N142" s="51">
        <f t="shared" si="237"/>
        <v>-103615.375</v>
      </c>
      <c r="O142" s="51">
        <f t="shared" si="237"/>
        <v>-115961.3125</v>
      </c>
      <c r="P142" s="51">
        <f t="shared" si="237"/>
        <v>17800</v>
      </c>
      <c r="R142" s="51">
        <f t="shared" ref="R142:AD142" si="238">SUM(R138:R141)</f>
        <v>-128307.25</v>
      </c>
      <c r="S142" s="51">
        <f t="shared" si="238"/>
        <v>-140653.1875</v>
      </c>
      <c r="T142" s="51">
        <f t="shared" si="238"/>
        <v>-153199.125</v>
      </c>
      <c r="U142" s="51">
        <f t="shared" si="238"/>
        <v>-165545.0625</v>
      </c>
      <c r="V142" s="51">
        <f t="shared" si="238"/>
        <v>-177891</v>
      </c>
      <c r="W142" s="51">
        <f t="shared" si="238"/>
        <v>-190736.9375</v>
      </c>
      <c r="X142" s="51">
        <f t="shared" si="238"/>
        <v>-203082.875</v>
      </c>
      <c r="Y142" s="51">
        <f t="shared" si="238"/>
        <v>-215428.8125</v>
      </c>
      <c r="Z142" s="51">
        <f t="shared" si="238"/>
        <v>-227774.75</v>
      </c>
      <c r="AA142" s="51">
        <f t="shared" si="238"/>
        <v>-240120.6875</v>
      </c>
      <c r="AB142" s="51">
        <f t="shared" si="238"/>
        <v>-252666.625</v>
      </c>
      <c r="AC142" s="51">
        <f t="shared" si="238"/>
        <v>-265012.5625</v>
      </c>
      <c r="AD142" s="51">
        <f t="shared" si="238"/>
        <v>-128307.25</v>
      </c>
      <c r="AF142" s="51">
        <f t="shared" ref="AF142:AR142" si="239">SUM(AF138:AF141)</f>
        <v>-277358.5</v>
      </c>
      <c r="AG142" s="51">
        <f t="shared" si="239"/>
        <v>-289704.4375</v>
      </c>
      <c r="AH142" s="51">
        <f t="shared" si="239"/>
        <v>-302250.375</v>
      </c>
      <c r="AI142" s="51">
        <f t="shared" si="239"/>
        <v>-314596.3125</v>
      </c>
      <c r="AJ142" s="51">
        <f t="shared" si="239"/>
        <v>-326942.25</v>
      </c>
      <c r="AK142" s="51">
        <f t="shared" si="239"/>
        <v>-339788.1875</v>
      </c>
      <c r="AL142" s="51">
        <f t="shared" si="239"/>
        <v>-352134.125</v>
      </c>
      <c r="AM142" s="51">
        <f t="shared" si="239"/>
        <v>-364480.0625</v>
      </c>
      <c r="AN142" s="51">
        <f t="shared" si="239"/>
        <v>-376826</v>
      </c>
      <c r="AO142" s="51">
        <f t="shared" si="239"/>
        <v>-389171.9375</v>
      </c>
      <c r="AP142" s="51">
        <f t="shared" si="239"/>
        <v>-401717.875</v>
      </c>
      <c r="AQ142" s="51">
        <f t="shared" si="239"/>
        <v>-414063.8125</v>
      </c>
      <c r="AR142" s="51">
        <f t="shared" si="239"/>
        <v>-277358.5</v>
      </c>
    </row>
    <row r="143" spans="1:44" s="4" customFormat="1" ht="19.95" customHeight="1">
      <c r="A143" s="63" t="s">
        <v>101</v>
      </c>
      <c r="D143" s="52">
        <f t="shared" ref="D143:P143" si="240">D34</f>
        <v>3543.5</v>
      </c>
      <c r="E143" s="52">
        <f t="shared" si="240"/>
        <v>0</v>
      </c>
      <c r="F143" s="52">
        <f t="shared" si="240"/>
        <v>0</v>
      </c>
      <c r="G143" s="52">
        <f t="shared" si="240"/>
        <v>0</v>
      </c>
      <c r="H143" s="52">
        <f t="shared" si="240"/>
        <v>0</v>
      </c>
      <c r="I143" s="52">
        <f t="shared" si="240"/>
        <v>0</v>
      </c>
      <c r="J143" s="52">
        <f t="shared" si="240"/>
        <v>0</v>
      </c>
      <c r="K143" s="52">
        <f t="shared" si="240"/>
        <v>0</v>
      </c>
      <c r="L143" s="52">
        <f t="shared" si="240"/>
        <v>0</v>
      </c>
      <c r="M143" s="52">
        <f t="shared" si="240"/>
        <v>0</v>
      </c>
      <c r="N143" s="52">
        <f t="shared" si="240"/>
        <v>0</v>
      </c>
      <c r="O143" s="52">
        <f t="shared" si="240"/>
        <v>0</v>
      </c>
      <c r="P143" s="13">
        <f t="shared" si="240"/>
        <v>3543.5</v>
      </c>
      <c r="R143" s="52">
        <f t="shared" ref="R143:AD143" si="241">R34</f>
        <v>0</v>
      </c>
      <c r="S143" s="52">
        <f t="shared" si="241"/>
        <v>0</v>
      </c>
      <c r="T143" s="52">
        <f t="shared" si="241"/>
        <v>0</v>
      </c>
      <c r="U143" s="52">
        <f t="shared" si="241"/>
        <v>0</v>
      </c>
      <c r="V143" s="52">
        <f t="shared" si="241"/>
        <v>0</v>
      </c>
      <c r="W143" s="52">
        <f t="shared" si="241"/>
        <v>0</v>
      </c>
      <c r="X143" s="52">
        <f t="shared" si="241"/>
        <v>0</v>
      </c>
      <c r="Y143" s="52">
        <f t="shared" si="241"/>
        <v>0</v>
      </c>
      <c r="Z143" s="52">
        <f t="shared" si="241"/>
        <v>0</v>
      </c>
      <c r="AA143" s="52">
        <f t="shared" si="241"/>
        <v>0</v>
      </c>
      <c r="AB143" s="52">
        <f t="shared" si="241"/>
        <v>0</v>
      </c>
      <c r="AC143" s="52">
        <f t="shared" si="241"/>
        <v>0</v>
      </c>
      <c r="AD143" s="13">
        <f t="shared" si="241"/>
        <v>0</v>
      </c>
      <c r="AF143" s="52">
        <f t="shared" ref="AF143:AR143" si="242">AF34</f>
        <v>0</v>
      </c>
      <c r="AG143" s="52">
        <f t="shared" si="242"/>
        <v>0</v>
      </c>
      <c r="AH143" s="52">
        <f t="shared" si="242"/>
        <v>0</v>
      </c>
      <c r="AI143" s="52">
        <f t="shared" si="242"/>
        <v>0</v>
      </c>
      <c r="AJ143" s="52">
        <f t="shared" si="242"/>
        <v>0</v>
      </c>
      <c r="AK143" s="52">
        <f t="shared" si="242"/>
        <v>0</v>
      </c>
      <c r="AL143" s="52">
        <f t="shared" si="242"/>
        <v>0</v>
      </c>
      <c r="AM143" s="52">
        <f t="shared" si="242"/>
        <v>0</v>
      </c>
      <c r="AN143" s="52">
        <f t="shared" si="242"/>
        <v>0</v>
      </c>
      <c r="AO143" s="52">
        <f t="shared" si="242"/>
        <v>0</v>
      </c>
      <c r="AP143" s="52">
        <f t="shared" si="242"/>
        <v>0</v>
      </c>
      <c r="AQ143" s="52">
        <f t="shared" si="242"/>
        <v>0</v>
      </c>
      <c r="AR143" s="13">
        <f t="shared" si="242"/>
        <v>0</v>
      </c>
    </row>
    <row r="144" spans="1:44" s="4" customFormat="1" ht="19.95" customHeight="1">
      <c r="A144" s="66" t="s">
        <v>102</v>
      </c>
      <c r="D144" s="50">
        <f t="shared" ref="D144:P144" si="243">D143+D142</f>
        <v>21343.5</v>
      </c>
      <c r="E144" s="50">
        <f t="shared" si="243"/>
        <v>8410.0625</v>
      </c>
      <c r="F144" s="50">
        <f t="shared" si="243"/>
        <v>-4147.875</v>
      </c>
      <c r="G144" s="50">
        <f t="shared" si="243"/>
        <v>-16493.8125</v>
      </c>
      <c r="H144" s="50">
        <f t="shared" si="243"/>
        <v>-28839.75</v>
      </c>
      <c r="I144" s="50">
        <f t="shared" si="243"/>
        <v>-41685.6875</v>
      </c>
      <c r="J144" s="50">
        <f t="shared" si="243"/>
        <v>-54031.625</v>
      </c>
      <c r="K144" s="50">
        <f t="shared" si="243"/>
        <v>-66377.5625</v>
      </c>
      <c r="L144" s="50">
        <f t="shared" si="243"/>
        <v>-78723.5</v>
      </c>
      <c r="M144" s="50">
        <f t="shared" si="243"/>
        <v>-91069.4375</v>
      </c>
      <c r="N144" s="50">
        <f t="shared" si="243"/>
        <v>-103615.375</v>
      </c>
      <c r="O144" s="50">
        <f t="shared" si="243"/>
        <v>-115961.3125</v>
      </c>
      <c r="P144" s="50">
        <f t="shared" si="243"/>
        <v>21343.5</v>
      </c>
      <c r="R144" s="50">
        <f t="shared" ref="R144:AD144" si="244">R143+R142</f>
        <v>-128307.25</v>
      </c>
      <c r="S144" s="50">
        <f t="shared" si="244"/>
        <v>-140653.1875</v>
      </c>
      <c r="T144" s="50">
        <f t="shared" si="244"/>
        <v>-153199.125</v>
      </c>
      <c r="U144" s="50">
        <f t="shared" si="244"/>
        <v>-165545.0625</v>
      </c>
      <c r="V144" s="50">
        <f t="shared" si="244"/>
        <v>-177891</v>
      </c>
      <c r="W144" s="50">
        <f t="shared" si="244"/>
        <v>-190736.9375</v>
      </c>
      <c r="X144" s="50">
        <f t="shared" si="244"/>
        <v>-203082.875</v>
      </c>
      <c r="Y144" s="50">
        <f t="shared" si="244"/>
        <v>-215428.8125</v>
      </c>
      <c r="Z144" s="50">
        <f t="shared" si="244"/>
        <v>-227774.75</v>
      </c>
      <c r="AA144" s="50">
        <f t="shared" si="244"/>
        <v>-240120.6875</v>
      </c>
      <c r="AB144" s="50">
        <f t="shared" si="244"/>
        <v>-252666.625</v>
      </c>
      <c r="AC144" s="50">
        <f t="shared" si="244"/>
        <v>-265012.5625</v>
      </c>
      <c r="AD144" s="50">
        <f t="shared" si="244"/>
        <v>-128307.25</v>
      </c>
      <c r="AF144" s="50">
        <f t="shared" ref="AF144:AR144" si="245">AF143+AF142</f>
        <v>-277358.5</v>
      </c>
      <c r="AG144" s="50">
        <f t="shared" si="245"/>
        <v>-289704.4375</v>
      </c>
      <c r="AH144" s="50">
        <f t="shared" si="245"/>
        <v>-302250.375</v>
      </c>
      <c r="AI144" s="50">
        <f t="shared" si="245"/>
        <v>-314596.3125</v>
      </c>
      <c r="AJ144" s="50">
        <f t="shared" si="245"/>
        <v>-326942.25</v>
      </c>
      <c r="AK144" s="50">
        <f t="shared" si="245"/>
        <v>-339788.1875</v>
      </c>
      <c r="AL144" s="50">
        <f t="shared" si="245"/>
        <v>-352134.125</v>
      </c>
      <c r="AM144" s="50">
        <f t="shared" si="245"/>
        <v>-364480.0625</v>
      </c>
      <c r="AN144" s="50">
        <f t="shared" si="245"/>
        <v>-376826</v>
      </c>
      <c r="AO144" s="50">
        <f t="shared" si="245"/>
        <v>-389171.9375</v>
      </c>
      <c r="AP144" s="50">
        <f t="shared" si="245"/>
        <v>-401717.875</v>
      </c>
      <c r="AQ144" s="50">
        <f t="shared" si="245"/>
        <v>-414063.8125</v>
      </c>
      <c r="AR144" s="50">
        <f t="shared" si="245"/>
        <v>-277358.5</v>
      </c>
    </row>
    <row r="145" spans="1:44" s="4" customFormat="1" ht="19.95" customHeight="1">
      <c r="A145" s="63" t="s">
        <v>103</v>
      </c>
      <c r="D145" s="21">
        <f t="shared" ref="D145:P145" si="246">-(D59+D111)</f>
        <v>-12933.4375</v>
      </c>
      <c r="E145" s="21">
        <f t="shared" si="246"/>
        <v>-12557.9375</v>
      </c>
      <c r="F145" s="21">
        <f t="shared" si="246"/>
        <v>-12345.9375</v>
      </c>
      <c r="G145" s="21">
        <f t="shared" si="246"/>
        <v>-12345.9375</v>
      </c>
      <c r="H145" s="21">
        <f t="shared" si="246"/>
        <v>-12845.9375</v>
      </c>
      <c r="I145" s="21">
        <f t="shared" si="246"/>
        <v>-12345.9375</v>
      </c>
      <c r="J145" s="21">
        <f t="shared" si="246"/>
        <v>-12345.9375</v>
      </c>
      <c r="K145" s="21">
        <f t="shared" si="246"/>
        <v>-12345.9375</v>
      </c>
      <c r="L145" s="21">
        <f t="shared" si="246"/>
        <v>-12345.9375</v>
      </c>
      <c r="M145" s="21">
        <f t="shared" si="246"/>
        <v>-12545.9375</v>
      </c>
      <c r="N145" s="21">
        <f t="shared" si="246"/>
        <v>-12345.9375</v>
      </c>
      <c r="O145" s="21">
        <f t="shared" si="246"/>
        <v>-12345.9375</v>
      </c>
      <c r="P145" s="21">
        <f t="shared" si="246"/>
        <v>-149650.75</v>
      </c>
      <c r="R145" s="21">
        <f t="shared" ref="R145:AD145" si="247">-(R59+R111)</f>
        <v>-12345.9375</v>
      </c>
      <c r="S145" s="21">
        <f t="shared" si="247"/>
        <v>-12545.9375</v>
      </c>
      <c r="T145" s="21">
        <f t="shared" si="247"/>
        <v>-12345.9375</v>
      </c>
      <c r="U145" s="21">
        <f t="shared" si="247"/>
        <v>-12345.9375</v>
      </c>
      <c r="V145" s="21">
        <f t="shared" si="247"/>
        <v>-12845.9375</v>
      </c>
      <c r="W145" s="21">
        <f t="shared" si="247"/>
        <v>-12345.9375</v>
      </c>
      <c r="X145" s="21">
        <f t="shared" si="247"/>
        <v>-12345.9375</v>
      </c>
      <c r="Y145" s="21">
        <f t="shared" si="247"/>
        <v>-12345.9375</v>
      </c>
      <c r="Z145" s="21">
        <f t="shared" si="247"/>
        <v>-12345.9375</v>
      </c>
      <c r="AA145" s="21">
        <f t="shared" si="247"/>
        <v>-12545.9375</v>
      </c>
      <c r="AB145" s="21">
        <f t="shared" si="247"/>
        <v>-12345.9375</v>
      </c>
      <c r="AC145" s="21">
        <f t="shared" si="247"/>
        <v>-12345.9375</v>
      </c>
      <c r="AD145" s="21">
        <f t="shared" si="247"/>
        <v>-149051.25</v>
      </c>
      <c r="AF145" s="21">
        <f t="shared" ref="AF145:AR145" si="248">-(AF59+AF111)</f>
        <v>-12345.9375</v>
      </c>
      <c r="AG145" s="21">
        <f t="shared" si="248"/>
        <v>-12545.9375</v>
      </c>
      <c r="AH145" s="21">
        <f t="shared" si="248"/>
        <v>-12345.9375</v>
      </c>
      <c r="AI145" s="21">
        <f t="shared" si="248"/>
        <v>-12345.9375</v>
      </c>
      <c r="AJ145" s="21">
        <f t="shared" si="248"/>
        <v>-12845.9375</v>
      </c>
      <c r="AK145" s="21">
        <f t="shared" si="248"/>
        <v>-12345.9375</v>
      </c>
      <c r="AL145" s="21">
        <f t="shared" si="248"/>
        <v>-12345.9375</v>
      </c>
      <c r="AM145" s="21">
        <f t="shared" si="248"/>
        <v>-12345.9375</v>
      </c>
      <c r="AN145" s="21">
        <f t="shared" si="248"/>
        <v>-12345.9375</v>
      </c>
      <c r="AO145" s="21">
        <f t="shared" si="248"/>
        <v>-12545.9375</v>
      </c>
      <c r="AP145" s="21">
        <f t="shared" si="248"/>
        <v>-12345.9375</v>
      </c>
      <c r="AQ145" s="21">
        <f t="shared" si="248"/>
        <v>-12345.9375</v>
      </c>
      <c r="AR145" s="21">
        <f t="shared" si="248"/>
        <v>-149051.25</v>
      </c>
    </row>
    <row r="146" spans="1:44" s="4" customFormat="1" ht="19.95" customHeight="1">
      <c r="A146" s="63" t="s">
        <v>104</v>
      </c>
      <c r="D146" s="21">
        <f>-D134</f>
        <v>0</v>
      </c>
      <c r="E146" s="21">
        <f t="shared" ref="E146:P146" si="249">-E134</f>
        <v>0</v>
      </c>
      <c r="F146" s="21">
        <f t="shared" si="249"/>
        <v>0</v>
      </c>
      <c r="G146" s="21">
        <f t="shared" si="249"/>
        <v>0</v>
      </c>
      <c r="H146" s="21">
        <f t="shared" si="249"/>
        <v>0</v>
      </c>
      <c r="I146" s="21">
        <f t="shared" si="249"/>
        <v>0</v>
      </c>
      <c r="J146" s="21">
        <f t="shared" si="249"/>
        <v>0</v>
      </c>
      <c r="K146" s="21">
        <f t="shared" si="249"/>
        <v>0</v>
      </c>
      <c r="L146" s="21">
        <f t="shared" si="249"/>
        <v>0</v>
      </c>
      <c r="M146" s="21">
        <f t="shared" si="249"/>
        <v>0</v>
      </c>
      <c r="N146" s="21">
        <f t="shared" si="249"/>
        <v>0</v>
      </c>
      <c r="O146" s="21">
        <f t="shared" si="249"/>
        <v>0</v>
      </c>
      <c r="P146" s="21">
        <f t="shared" si="249"/>
        <v>0</v>
      </c>
      <c r="R146" s="21">
        <f>-R134</f>
        <v>0</v>
      </c>
      <c r="S146" s="21">
        <f t="shared" ref="S146:AD146" si="250">-S134</f>
        <v>0</v>
      </c>
      <c r="T146" s="21">
        <f t="shared" si="250"/>
        <v>0</v>
      </c>
      <c r="U146" s="21">
        <f t="shared" si="250"/>
        <v>0</v>
      </c>
      <c r="V146" s="21">
        <f t="shared" si="250"/>
        <v>0</v>
      </c>
      <c r="W146" s="21">
        <f t="shared" si="250"/>
        <v>0</v>
      </c>
      <c r="X146" s="21">
        <f t="shared" si="250"/>
        <v>0</v>
      </c>
      <c r="Y146" s="21">
        <f t="shared" si="250"/>
        <v>0</v>
      </c>
      <c r="Z146" s="21">
        <f t="shared" si="250"/>
        <v>0</v>
      </c>
      <c r="AA146" s="21">
        <f t="shared" si="250"/>
        <v>0</v>
      </c>
      <c r="AB146" s="21">
        <f t="shared" si="250"/>
        <v>0</v>
      </c>
      <c r="AC146" s="21">
        <f t="shared" si="250"/>
        <v>0</v>
      </c>
      <c r="AD146" s="21">
        <f t="shared" si="250"/>
        <v>0</v>
      </c>
      <c r="AF146" s="21">
        <f>-AF134</f>
        <v>0</v>
      </c>
      <c r="AG146" s="21">
        <f t="shared" ref="AG146:AR146" si="251">-AG134</f>
        <v>0</v>
      </c>
      <c r="AH146" s="21">
        <f t="shared" si="251"/>
        <v>0</v>
      </c>
      <c r="AI146" s="21">
        <f t="shared" si="251"/>
        <v>0</v>
      </c>
      <c r="AJ146" s="21">
        <f t="shared" si="251"/>
        <v>0</v>
      </c>
      <c r="AK146" s="21">
        <f t="shared" si="251"/>
        <v>0</v>
      </c>
      <c r="AL146" s="21">
        <f t="shared" si="251"/>
        <v>0</v>
      </c>
      <c r="AM146" s="21">
        <f t="shared" si="251"/>
        <v>0</v>
      </c>
      <c r="AN146" s="21">
        <f t="shared" si="251"/>
        <v>0</v>
      </c>
      <c r="AO146" s="21">
        <f t="shared" si="251"/>
        <v>0</v>
      </c>
      <c r="AP146" s="21">
        <f t="shared" si="251"/>
        <v>0</v>
      </c>
      <c r="AQ146" s="21">
        <f t="shared" si="251"/>
        <v>0</v>
      </c>
      <c r="AR146" s="21">
        <f t="shared" si="251"/>
        <v>0</v>
      </c>
    </row>
    <row r="147" spans="1:44" s="4" customFormat="1" ht="19.95" customHeight="1">
      <c r="A147" s="63" t="s">
        <v>105</v>
      </c>
      <c r="D147" s="21">
        <f>-(D120+D124)</f>
        <v>0</v>
      </c>
      <c r="E147" s="21">
        <f t="shared" ref="E147:P147" si="252">-(E120+E124)</f>
        <v>0</v>
      </c>
      <c r="F147" s="21">
        <f t="shared" si="252"/>
        <v>0</v>
      </c>
      <c r="G147" s="21">
        <f t="shared" si="252"/>
        <v>0</v>
      </c>
      <c r="H147" s="21">
        <f t="shared" si="252"/>
        <v>0</v>
      </c>
      <c r="I147" s="21">
        <f t="shared" si="252"/>
        <v>0</v>
      </c>
      <c r="J147" s="21">
        <f t="shared" si="252"/>
        <v>0</v>
      </c>
      <c r="K147" s="21">
        <f t="shared" si="252"/>
        <v>0</v>
      </c>
      <c r="L147" s="21">
        <f t="shared" si="252"/>
        <v>0</v>
      </c>
      <c r="M147" s="21">
        <f t="shared" si="252"/>
        <v>0</v>
      </c>
      <c r="N147" s="21">
        <f t="shared" si="252"/>
        <v>0</v>
      </c>
      <c r="O147" s="21">
        <f t="shared" si="252"/>
        <v>0</v>
      </c>
      <c r="P147" s="21">
        <f t="shared" si="252"/>
        <v>0</v>
      </c>
      <c r="R147" s="21">
        <f>-(R120+R124)</f>
        <v>0</v>
      </c>
      <c r="S147" s="21">
        <f t="shared" ref="S147:AD147" si="253">-(S120+S124)</f>
        <v>0</v>
      </c>
      <c r="T147" s="21">
        <f t="shared" si="253"/>
        <v>0</v>
      </c>
      <c r="U147" s="21">
        <f t="shared" si="253"/>
        <v>0</v>
      </c>
      <c r="V147" s="21">
        <f t="shared" si="253"/>
        <v>0</v>
      </c>
      <c r="W147" s="21">
        <f t="shared" si="253"/>
        <v>0</v>
      </c>
      <c r="X147" s="21">
        <f t="shared" si="253"/>
        <v>0</v>
      </c>
      <c r="Y147" s="21">
        <f t="shared" si="253"/>
        <v>0</v>
      </c>
      <c r="Z147" s="21">
        <f t="shared" si="253"/>
        <v>0</v>
      </c>
      <c r="AA147" s="21">
        <f t="shared" si="253"/>
        <v>0</v>
      </c>
      <c r="AB147" s="21">
        <f t="shared" si="253"/>
        <v>0</v>
      </c>
      <c r="AC147" s="21">
        <f t="shared" si="253"/>
        <v>0</v>
      </c>
      <c r="AD147" s="21">
        <f t="shared" si="253"/>
        <v>0</v>
      </c>
      <c r="AF147" s="21">
        <f>-(AF120+AF124)</f>
        <v>0</v>
      </c>
      <c r="AG147" s="21">
        <f t="shared" ref="AG147:AR147" si="254">-(AG120+AG124)</f>
        <v>0</v>
      </c>
      <c r="AH147" s="21">
        <f t="shared" si="254"/>
        <v>0</v>
      </c>
      <c r="AI147" s="21">
        <f t="shared" si="254"/>
        <v>0</v>
      </c>
      <c r="AJ147" s="21">
        <f t="shared" si="254"/>
        <v>0</v>
      </c>
      <c r="AK147" s="21">
        <f t="shared" si="254"/>
        <v>0</v>
      </c>
      <c r="AL147" s="21">
        <f t="shared" si="254"/>
        <v>0</v>
      </c>
      <c r="AM147" s="21">
        <f t="shared" si="254"/>
        <v>0</v>
      </c>
      <c r="AN147" s="21">
        <f t="shared" si="254"/>
        <v>0</v>
      </c>
      <c r="AO147" s="21">
        <f t="shared" si="254"/>
        <v>0</v>
      </c>
      <c r="AP147" s="21">
        <f t="shared" si="254"/>
        <v>0</v>
      </c>
      <c r="AQ147" s="21">
        <f t="shared" si="254"/>
        <v>0</v>
      </c>
      <c r="AR147" s="21">
        <f t="shared" si="254"/>
        <v>0</v>
      </c>
    </row>
    <row r="148" spans="1:44" s="4" customFormat="1" ht="19.95" customHeight="1" thickBot="1">
      <c r="A148" s="66" t="s">
        <v>106</v>
      </c>
      <c r="D148" s="53">
        <f t="shared" ref="D148:P148" si="255">SUM(D145:D147)</f>
        <v>-12933.4375</v>
      </c>
      <c r="E148" s="53">
        <f t="shared" si="255"/>
        <v>-12557.9375</v>
      </c>
      <c r="F148" s="53">
        <f t="shared" si="255"/>
        <v>-12345.9375</v>
      </c>
      <c r="G148" s="53">
        <f t="shared" si="255"/>
        <v>-12345.9375</v>
      </c>
      <c r="H148" s="53">
        <f t="shared" si="255"/>
        <v>-12845.9375</v>
      </c>
      <c r="I148" s="53">
        <f t="shared" si="255"/>
        <v>-12345.9375</v>
      </c>
      <c r="J148" s="53">
        <f t="shared" si="255"/>
        <v>-12345.9375</v>
      </c>
      <c r="K148" s="53">
        <f t="shared" si="255"/>
        <v>-12345.9375</v>
      </c>
      <c r="L148" s="53">
        <f t="shared" si="255"/>
        <v>-12345.9375</v>
      </c>
      <c r="M148" s="53">
        <f t="shared" si="255"/>
        <v>-12545.9375</v>
      </c>
      <c r="N148" s="53">
        <f t="shared" si="255"/>
        <v>-12345.9375</v>
      </c>
      <c r="O148" s="53">
        <f t="shared" si="255"/>
        <v>-12345.9375</v>
      </c>
      <c r="P148" s="53">
        <f t="shared" si="255"/>
        <v>-149650.75</v>
      </c>
      <c r="R148" s="53">
        <f t="shared" ref="R148:AD148" si="256">SUM(R145:R147)</f>
        <v>-12345.9375</v>
      </c>
      <c r="S148" s="53">
        <f t="shared" si="256"/>
        <v>-12545.9375</v>
      </c>
      <c r="T148" s="53">
        <f t="shared" si="256"/>
        <v>-12345.9375</v>
      </c>
      <c r="U148" s="53">
        <f t="shared" si="256"/>
        <v>-12345.9375</v>
      </c>
      <c r="V148" s="53">
        <f t="shared" si="256"/>
        <v>-12845.9375</v>
      </c>
      <c r="W148" s="53">
        <f t="shared" si="256"/>
        <v>-12345.9375</v>
      </c>
      <c r="X148" s="53">
        <f t="shared" si="256"/>
        <v>-12345.9375</v>
      </c>
      <c r="Y148" s="53">
        <f t="shared" si="256"/>
        <v>-12345.9375</v>
      </c>
      <c r="Z148" s="53">
        <f t="shared" si="256"/>
        <v>-12345.9375</v>
      </c>
      <c r="AA148" s="53">
        <f t="shared" si="256"/>
        <v>-12545.9375</v>
      </c>
      <c r="AB148" s="53">
        <f t="shared" si="256"/>
        <v>-12345.9375</v>
      </c>
      <c r="AC148" s="53">
        <f t="shared" si="256"/>
        <v>-12345.9375</v>
      </c>
      <c r="AD148" s="53">
        <f t="shared" si="256"/>
        <v>-149051.25</v>
      </c>
      <c r="AF148" s="53">
        <f t="shared" ref="AF148:AR148" si="257">SUM(AF145:AF147)</f>
        <v>-12345.9375</v>
      </c>
      <c r="AG148" s="53">
        <f t="shared" si="257"/>
        <v>-12545.9375</v>
      </c>
      <c r="AH148" s="53">
        <f t="shared" si="257"/>
        <v>-12345.9375</v>
      </c>
      <c r="AI148" s="53">
        <f t="shared" si="257"/>
        <v>-12345.9375</v>
      </c>
      <c r="AJ148" s="53">
        <f t="shared" si="257"/>
        <v>-12845.9375</v>
      </c>
      <c r="AK148" s="53">
        <f t="shared" si="257"/>
        <v>-12345.9375</v>
      </c>
      <c r="AL148" s="53">
        <f t="shared" si="257"/>
        <v>-12345.9375</v>
      </c>
      <c r="AM148" s="53">
        <f t="shared" si="257"/>
        <v>-12345.9375</v>
      </c>
      <c r="AN148" s="53">
        <f t="shared" si="257"/>
        <v>-12345.9375</v>
      </c>
      <c r="AO148" s="53">
        <f t="shared" si="257"/>
        <v>-12545.9375</v>
      </c>
      <c r="AP148" s="53">
        <f t="shared" si="257"/>
        <v>-12345.9375</v>
      </c>
      <c r="AQ148" s="53">
        <f t="shared" si="257"/>
        <v>-12345.9375</v>
      </c>
      <c r="AR148" s="53">
        <f t="shared" si="257"/>
        <v>-149051.25</v>
      </c>
    </row>
    <row r="149" spans="1:44" s="4" customFormat="1" ht="19.95" customHeight="1" thickTop="1" thickBot="1">
      <c r="A149" s="66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</row>
    <row r="150" spans="1:44" s="9" customFormat="1" ht="19.95" customHeight="1" thickBot="1">
      <c r="A150" s="69" t="s">
        <v>107</v>
      </c>
      <c r="B150" s="55"/>
      <c r="C150" s="55"/>
      <c r="D150" s="39">
        <f>D144+D148</f>
        <v>8410.0625</v>
      </c>
      <c r="E150" s="39">
        <f t="shared" ref="E150:P150" si="258">E144+E148</f>
        <v>-4147.875</v>
      </c>
      <c r="F150" s="39">
        <f t="shared" si="258"/>
        <v>-16493.8125</v>
      </c>
      <c r="G150" s="39">
        <f t="shared" si="258"/>
        <v>-28839.75</v>
      </c>
      <c r="H150" s="39">
        <f t="shared" si="258"/>
        <v>-41685.6875</v>
      </c>
      <c r="I150" s="39">
        <f t="shared" si="258"/>
        <v>-54031.625</v>
      </c>
      <c r="J150" s="39">
        <f t="shared" si="258"/>
        <v>-66377.5625</v>
      </c>
      <c r="K150" s="39">
        <f t="shared" si="258"/>
        <v>-78723.5</v>
      </c>
      <c r="L150" s="39">
        <f t="shared" si="258"/>
        <v>-91069.4375</v>
      </c>
      <c r="M150" s="39">
        <f t="shared" si="258"/>
        <v>-103615.375</v>
      </c>
      <c r="N150" s="39">
        <f t="shared" si="258"/>
        <v>-115961.3125</v>
      </c>
      <c r="O150" s="39">
        <f t="shared" si="258"/>
        <v>-128307.25</v>
      </c>
      <c r="P150" s="39">
        <f t="shared" si="258"/>
        <v>-128307.25</v>
      </c>
      <c r="Q150" s="56"/>
      <c r="R150" s="39">
        <f>R144+R148</f>
        <v>-140653.1875</v>
      </c>
      <c r="S150" s="39">
        <f t="shared" ref="S150:AD150" si="259">S144+S148</f>
        <v>-153199.125</v>
      </c>
      <c r="T150" s="39">
        <f t="shared" si="259"/>
        <v>-165545.0625</v>
      </c>
      <c r="U150" s="39">
        <f t="shared" si="259"/>
        <v>-177891</v>
      </c>
      <c r="V150" s="39">
        <f t="shared" si="259"/>
        <v>-190736.9375</v>
      </c>
      <c r="W150" s="39">
        <f t="shared" si="259"/>
        <v>-203082.875</v>
      </c>
      <c r="X150" s="39">
        <f t="shared" si="259"/>
        <v>-215428.8125</v>
      </c>
      <c r="Y150" s="39">
        <f t="shared" si="259"/>
        <v>-227774.75</v>
      </c>
      <c r="Z150" s="39">
        <f t="shared" si="259"/>
        <v>-240120.6875</v>
      </c>
      <c r="AA150" s="39">
        <f t="shared" si="259"/>
        <v>-252666.625</v>
      </c>
      <c r="AB150" s="39">
        <f t="shared" si="259"/>
        <v>-265012.5625</v>
      </c>
      <c r="AC150" s="39">
        <f t="shared" si="259"/>
        <v>-277358.5</v>
      </c>
      <c r="AD150" s="39">
        <f t="shared" si="259"/>
        <v>-277358.5</v>
      </c>
      <c r="AE150" s="56"/>
      <c r="AF150" s="39">
        <f>AF144+AF148</f>
        <v>-289704.4375</v>
      </c>
      <c r="AG150" s="39">
        <f t="shared" ref="AG150:AR150" si="260">AG144+AG148</f>
        <v>-302250.375</v>
      </c>
      <c r="AH150" s="39">
        <f t="shared" si="260"/>
        <v>-314596.3125</v>
      </c>
      <c r="AI150" s="39">
        <f t="shared" si="260"/>
        <v>-326942.25</v>
      </c>
      <c r="AJ150" s="39">
        <f t="shared" si="260"/>
        <v>-339788.1875</v>
      </c>
      <c r="AK150" s="39">
        <f t="shared" si="260"/>
        <v>-352134.125</v>
      </c>
      <c r="AL150" s="39">
        <f t="shared" si="260"/>
        <v>-364480.0625</v>
      </c>
      <c r="AM150" s="39">
        <f t="shared" si="260"/>
        <v>-376826</v>
      </c>
      <c r="AN150" s="39">
        <f t="shared" si="260"/>
        <v>-389171.9375</v>
      </c>
      <c r="AO150" s="39">
        <f t="shared" si="260"/>
        <v>-401717.875</v>
      </c>
      <c r="AP150" s="39">
        <f t="shared" si="260"/>
        <v>-414063.8125</v>
      </c>
      <c r="AQ150" s="39">
        <f t="shared" si="260"/>
        <v>-426409.75</v>
      </c>
      <c r="AR150" s="39">
        <f t="shared" si="260"/>
        <v>-426409.75</v>
      </c>
    </row>
    <row r="151" spans="1:44" s="4" customFormat="1" ht="19.95" customHeight="1" thickBot="1">
      <c r="A151" s="74" t="s">
        <v>108</v>
      </c>
      <c r="D151" s="54">
        <f t="shared" ref="D151:P151" si="261">D150-D138</f>
        <v>8410.0625</v>
      </c>
      <c r="E151" s="54">
        <f t="shared" si="261"/>
        <v>-12557.9375</v>
      </c>
      <c r="F151" s="54">
        <f t="shared" si="261"/>
        <v>-12345.9375</v>
      </c>
      <c r="G151" s="54">
        <f t="shared" si="261"/>
        <v>-12345.9375</v>
      </c>
      <c r="H151" s="54">
        <f t="shared" si="261"/>
        <v>-12845.9375</v>
      </c>
      <c r="I151" s="54">
        <f t="shared" si="261"/>
        <v>-12345.9375</v>
      </c>
      <c r="J151" s="54">
        <f t="shared" si="261"/>
        <v>-12345.9375</v>
      </c>
      <c r="K151" s="54">
        <f t="shared" si="261"/>
        <v>-12345.9375</v>
      </c>
      <c r="L151" s="54">
        <f t="shared" si="261"/>
        <v>-12345.9375</v>
      </c>
      <c r="M151" s="54">
        <f t="shared" si="261"/>
        <v>-12545.9375</v>
      </c>
      <c r="N151" s="54">
        <f t="shared" si="261"/>
        <v>-12345.9375</v>
      </c>
      <c r="O151" s="54">
        <f t="shared" si="261"/>
        <v>-12345.9375</v>
      </c>
      <c r="P151" s="54">
        <f t="shared" si="261"/>
        <v>-128307.25</v>
      </c>
      <c r="R151" s="54">
        <f t="shared" ref="R151:AD151" si="262">R150-R138</f>
        <v>-12345.9375</v>
      </c>
      <c r="S151" s="54">
        <f t="shared" si="262"/>
        <v>-12545.9375</v>
      </c>
      <c r="T151" s="54">
        <f t="shared" si="262"/>
        <v>-12345.9375</v>
      </c>
      <c r="U151" s="54">
        <f t="shared" si="262"/>
        <v>-12345.9375</v>
      </c>
      <c r="V151" s="54">
        <f t="shared" si="262"/>
        <v>-12845.9375</v>
      </c>
      <c r="W151" s="54">
        <f t="shared" si="262"/>
        <v>-12345.9375</v>
      </c>
      <c r="X151" s="54">
        <f t="shared" si="262"/>
        <v>-12345.9375</v>
      </c>
      <c r="Y151" s="54">
        <f t="shared" si="262"/>
        <v>-12345.9375</v>
      </c>
      <c r="Z151" s="54">
        <f t="shared" si="262"/>
        <v>-12345.9375</v>
      </c>
      <c r="AA151" s="54">
        <f t="shared" si="262"/>
        <v>-12545.9375</v>
      </c>
      <c r="AB151" s="54">
        <f t="shared" si="262"/>
        <v>-12345.9375</v>
      </c>
      <c r="AC151" s="54">
        <f t="shared" si="262"/>
        <v>-12345.9375</v>
      </c>
      <c r="AD151" s="54">
        <f t="shared" si="262"/>
        <v>-149051.25</v>
      </c>
      <c r="AF151" s="54">
        <f t="shared" ref="AF151:AR151" si="263">AF150-AF138</f>
        <v>-12345.9375</v>
      </c>
      <c r="AG151" s="54">
        <f t="shared" si="263"/>
        <v>-12545.9375</v>
      </c>
      <c r="AH151" s="54">
        <f t="shared" si="263"/>
        <v>-12345.9375</v>
      </c>
      <c r="AI151" s="54">
        <f t="shared" si="263"/>
        <v>-12345.9375</v>
      </c>
      <c r="AJ151" s="54">
        <f t="shared" si="263"/>
        <v>-12845.9375</v>
      </c>
      <c r="AK151" s="54">
        <f t="shared" si="263"/>
        <v>-12345.9375</v>
      </c>
      <c r="AL151" s="54">
        <f t="shared" si="263"/>
        <v>-12345.9375</v>
      </c>
      <c r="AM151" s="54">
        <f t="shared" si="263"/>
        <v>-12345.9375</v>
      </c>
      <c r="AN151" s="54">
        <f t="shared" si="263"/>
        <v>-12345.9375</v>
      </c>
      <c r="AO151" s="54">
        <f t="shared" si="263"/>
        <v>-12545.9375</v>
      </c>
      <c r="AP151" s="54">
        <f t="shared" si="263"/>
        <v>-12345.9375</v>
      </c>
      <c r="AQ151" s="54">
        <f t="shared" si="263"/>
        <v>-12345.9375</v>
      </c>
      <c r="AR151" s="54">
        <f t="shared" si="263"/>
        <v>-149051.25</v>
      </c>
    </row>
    <row r="152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biens de consommation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2023-01-09T16:25:23Z</dcterms:modified>
</cp:coreProperties>
</file>